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50" windowHeight="87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<sst xmlns="http://schemas.openxmlformats.org/spreadsheetml/2006/main" count="655" uniqueCount="392">
  <si>
    <t>Постачальник</t>
  </si>
  <si>
    <t>РАЗОМ КЕКВ 2220</t>
  </si>
  <si>
    <t>Сума договору</t>
  </si>
  <si>
    <t xml:space="preserve">Дата договору </t>
  </si>
  <si>
    <t>предмет закупівлі</t>
  </si>
  <si>
    <t>Дата   акта,накладної</t>
  </si>
  <si>
    <t>Сума  акта,накладної</t>
  </si>
  <si>
    <t>№   акта,накладної</t>
  </si>
  <si>
    <t>№ договору</t>
  </si>
  <si>
    <t>Програма "Забезпечення інвалідів технічними засобами"</t>
  </si>
  <si>
    <t>Технічне обсл.ліфтів</t>
  </si>
  <si>
    <t>ТОВ "АСКО-БУДМОНТАЖ"</t>
  </si>
  <si>
    <t>Гуманітарна допомога</t>
  </si>
  <si>
    <t>РАЗОМ</t>
  </si>
  <si>
    <t xml:space="preserve">РАЗОМ всі </t>
  </si>
  <si>
    <t>код.кл.</t>
  </si>
  <si>
    <t>Доступні ліки</t>
  </si>
  <si>
    <t>Суми за дорученням власних надходжень</t>
  </si>
  <si>
    <t xml:space="preserve">РАЗОМ КЕКВ 2220 МБ </t>
  </si>
  <si>
    <t>Інсуліни</t>
  </si>
  <si>
    <t>Роботи та послуги отримані в 2018р.</t>
  </si>
  <si>
    <t>ЧОКП "Фармація"</t>
  </si>
  <si>
    <t>Наркотичні засоби</t>
  </si>
  <si>
    <t>РАЗОМ КЕКВ 2730</t>
  </si>
  <si>
    <t>1</t>
  </si>
  <si>
    <t>ТОВ "Аптека 7"</t>
  </si>
  <si>
    <t>2</t>
  </si>
  <si>
    <t>ТОВ "Аверс Фарм"</t>
  </si>
  <si>
    <t>ТОВ "Ваша аптека"</t>
  </si>
  <si>
    <t>КПТМ"Черкаситеплокомуненерго"</t>
  </si>
  <si>
    <t>Опалення по приладу</t>
  </si>
  <si>
    <t>561-1</t>
  </si>
  <si>
    <t>52-1</t>
  </si>
  <si>
    <t>КП"Черкаська служба чистоти"</t>
  </si>
  <si>
    <t xml:space="preserve"> Оренда контейнера дляТПВ</t>
  </si>
  <si>
    <t>21-1.</t>
  </si>
  <si>
    <t>98390000-3</t>
  </si>
  <si>
    <t>21-2.</t>
  </si>
  <si>
    <t>д.№844</t>
  </si>
  <si>
    <t>Послуга з вивезення та захоронення ТПВ</t>
  </si>
  <si>
    <t xml:space="preserve">Комунальні послуги </t>
  </si>
  <si>
    <t>ФОП ЖУК І.В.</t>
  </si>
  <si>
    <t>50310000-1</t>
  </si>
  <si>
    <t>Ремонт та тех.обслуговування</t>
  </si>
  <si>
    <t>32-1</t>
  </si>
  <si>
    <t>КП "Черкасиводоканал"</t>
  </si>
  <si>
    <t>водовідведення</t>
  </si>
  <si>
    <t>к-1216</t>
  </si>
  <si>
    <t>водовідведення с/м</t>
  </si>
  <si>
    <t>к-1218</t>
  </si>
  <si>
    <t>Водопостачання</t>
  </si>
  <si>
    <t>Водопостачання с/м</t>
  </si>
  <si>
    <t>В-1217</t>
  </si>
  <si>
    <t>В-1215</t>
  </si>
  <si>
    <t>843-1</t>
  </si>
  <si>
    <t>Електроенергія Акт.</t>
  </si>
  <si>
    <t>Електроенергія Реакт.</t>
  </si>
  <si>
    <t>А-ТУР</t>
  </si>
  <si>
    <t>АТ-1</t>
  </si>
  <si>
    <t>ТОВ  білизниЧеркаська фабрика хімчистки та прання</t>
  </si>
  <si>
    <t>Послуги прання</t>
  </si>
  <si>
    <t>ДП Черкасистандартметрологія</t>
  </si>
  <si>
    <t>Повірка приладів</t>
  </si>
  <si>
    <t>Транспортні послуги</t>
  </si>
  <si>
    <t>Супровід прогр.забезпечення "Мед.статистика"</t>
  </si>
  <si>
    <t>ПП "Техноінфомед-2"</t>
  </si>
  <si>
    <t>Супровід прогр.забезпечення "Поліклініка"</t>
  </si>
  <si>
    <t>ПП "Медінфосервіс"</t>
  </si>
  <si>
    <t>Супровід прогр.забезпечення "Облік ме.кадрів"</t>
  </si>
  <si>
    <t>50750000-7</t>
  </si>
  <si>
    <t>65130000-3</t>
  </si>
  <si>
    <t>Всього водопостачання місц.:</t>
  </si>
  <si>
    <t>Всього водовідведення місц.:</t>
  </si>
  <si>
    <t>Всього водовідведення спец..:</t>
  </si>
  <si>
    <t>д.81</t>
  </si>
  <si>
    <t>Водопостачання 2272 місц.</t>
  </si>
  <si>
    <t>Водовідведення 2272 місц.</t>
  </si>
  <si>
    <t>Водовідведення 2272 спец.</t>
  </si>
  <si>
    <t>90400000-1</t>
  </si>
  <si>
    <t>ПАТ "Черкасиобленерго"</t>
  </si>
  <si>
    <t>д.843/3</t>
  </si>
  <si>
    <t>Разом 2272 :</t>
  </si>
  <si>
    <t>Разом 2273 :</t>
  </si>
  <si>
    <t>Всього акт.електроен. місц.:</t>
  </si>
  <si>
    <t>Електроенергія акт.місц</t>
  </si>
  <si>
    <t>Електроенергія реакт.місц</t>
  </si>
  <si>
    <t>Всього реакт.електроен. місц.:</t>
  </si>
  <si>
    <t>09310000-5</t>
  </si>
  <si>
    <t>ФОП Сомик І.І.</t>
  </si>
  <si>
    <t>Ремонт стереалізатора</t>
  </si>
  <si>
    <t>Ремонт стереалізатора повітряного ГК-80</t>
  </si>
  <si>
    <t>разом :</t>
  </si>
  <si>
    <t>д.317</t>
  </si>
  <si>
    <t>317-1</t>
  </si>
  <si>
    <t xml:space="preserve"> 2240 державний</t>
  </si>
  <si>
    <t>90510000-5</t>
  </si>
  <si>
    <t>д.3</t>
  </si>
  <si>
    <t>98310000-9</t>
  </si>
  <si>
    <t xml:space="preserve"> 2240 спец</t>
  </si>
  <si>
    <t>д.212</t>
  </si>
  <si>
    <t>50410000-2</t>
  </si>
  <si>
    <t xml:space="preserve"> 2240 спец разом</t>
  </si>
  <si>
    <t xml:space="preserve"> 2240 державний разом</t>
  </si>
  <si>
    <t>72260000-5</t>
  </si>
  <si>
    <t>д.2</t>
  </si>
  <si>
    <t>3</t>
  </si>
  <si>
    <t>4</t>
  </si>
  <si>
    <t>КЗ "Черкаський обласний протитуберкульозний диспансер"</t>
  </si>
  <si>
    <t>Левофлоксацин 500мг №100</t>
  </si>
  <si>
    <t>Електроенергія Акт.(понаддоговірна)</t>
  </si>
  <si>
    <t>ПАТ "ТЕЦ" Черкаське хімволокно</t>
  </si>
  <si>
    <t>Теплоенергія по приладу</t>
  </si>
  <si>
    <t>461-1</t>
  </si>
  <si>
    <t>Гаряче водопостачання</t>
  </si>
  <si>
    <t>2272 місцевий</t>
  </si>
  <si>
    <t>2271 місцевий</t>
  </si>
  <si>
    <t>Маклаут-ГАММА</t>
  </si>
  <si>
    <t>19Л</t>
  </si>
  <si>
    <t>33600000-6</t>
  </si>
  <si>
    <t>ТОВ "БАДМ-Б"</t>
  </si>
  <si>
    <t>33770000-8</t>
  </si>
  <si>
    <t>Прокладки урологічні</t>
  </si>
  <si>
    <t>Памперси (підгузки)</t>
  </si>
  <si>
    <t>33750000-2</t>
  </si>
  <si>
    <t>52988535-2</t>
  </si>
  <si>
    <t>52988535-1</t>
  </si>
  <si>
    <t>ФОП Москалець О.А.</t>
  </si>
  <si>
    <t>Глюкометр для сліпих</t>
  </si>
  <si>
    <t>Тонометр з мовним інтерфейсом</t>
  </si>
  <si>
    <t>33140000-3</t>
  </si>
  <si>
    <t>33140000-4</t>
  </si>
  <si>
    <t>461-2</t>
  </si>
  <si>
    <t>561-2</t>
  </si>
  <si>
    <t>843-2</t>
  </si>
  <si>
    <t>Електроенергія акт.спец</t>
  </si>
  <si>
    <t>Всього акт.електроен. спец.:</t>
  </si>
  <si>
    <t>Всього реакт.електроен. спец.:</t>
  </si>
  <si>
    <t>Електроенергія реакт.спец</t>
  </si>
  <si>
    <t xml:space="preserve">                  </t>
  </si>
  <si>
    <t>ТОВ "Дуамед"</t>
  </si>
  <si>
    <t>Мочеприемник</t>
  </si>
  <si>
    <t>Калоприймачі</t>
  </si>
  <si>
    <t>317-2</t>
  </si>
  <si>
    <t>52-2</t>
  </si>
  <si>
    <t>ОСББ "Дніпро"</t>
  </si>
  <si>
    <t>відшкод.послуг крім комунальних</t>
  </si>
  <si>
    <t>ПАТ "Укртелеком"ЧФ</t>
  </si>
  <si>
    <t>телек.послуги(січень-лютий)</t>
  </si>
  <si>
    <t>ПП Комплекс безпекти  "Лідер"</t>
  </si>
  <si>
    <t>охорона обьєктів січень 2018</t>
  </si>
  <si>
    <t>охорона обьєктів лютий 2018</t>
  </si>
  <si>
    <t>Маклаут-Сервіс</t>
  </si>
  <si>
    <t>послуги інтернету(січень)</t>
  </si>
  <si>
    <t>послуги інтернету(лютий)</t>
  </si>
  <si>
    <t>32-2</t>
  </si>
  <si>
    <t>ФОП Головко Н.З.</t>
  </si>
  <si>
    <t>Прогр.забезпечення 1-С</t>
  </si>
  <si>
    <t>Ремонт медтехніки</t>
  </si>
  <si>
    <t>КЗ "Черкаський обл.інформаційно - аналітичний центр мед.статистики"</t>
  </si>
  <si>
    <t>Спеціальні рецептурні бланки форми №3/ф-3/</t>
  </si>
  <si>
    <t>22450000-9</t>
  </si>
  <si>
    <t>36/2210</t>
  </si>
  <si>
    <t>С-36</t>
  </si>
  <si>
    <t>ФОП Михайлик А.А.</t>
  </si>
  <si>
    <t>РАЗОМ КЕКВ 2210</t>
  </si>
  <si>
    <t>Спеціальний рахунок</t>
  </si>
  <si>
    <t>Засіб КЗІ "Secure Token-337M"</t>
  </si>
  <si>
    <t>30230000-0</t>
  </si>
  <si>
    <t>АТ-06</t>
  </si>
  <si>
    <t>АТ-09</t>
  </si>
  <si>
    <t>АТ-18</t>
  </si>
  <si>
    <t>561-3</t>
  </si>
  <si>
    <t>В-9013</t>
  </si>
  <si>
    <t>В-9029</t>
  </si>
  <si>
    <t>к-9014</t>
  </si>
  <si>
    <t>843-3</t>
  </si>
  <si>
    <t>2271 спеціальницй</t>
  </si>
  <si>
    <t>к-9029</t>
  </si>
  <si>
    <t>8/2730</t>
  </si>
  <si>
    <t>АТ-25</t>
  </si>
  <si>
    <t>Пільгові медикаменти</t>
  </si>
  <si>
    <t>ФОП "Покотило С.І."</t>
  </si>
  <si>
    <t>33/2210</t>
  </si>
  <si>
    <t>Комплект меблів</t>
  </si>
  <si>
    <t>39120000-9</t>
  </si>
  <si>
    <t>9/2730</t>
  </si>
  <si>
    <t>7/2730</t>
  </si>
  <si>
    <t>6//2730</t>
  </si>
  <si>
    <t>СПД Гненна Н.Є.</t>
  </si>
  <si>
    <t>Миючі та чистящі засоби</t>
  </si>
  <si>
    <t>Рукавиці господарські</t>
  </si>
  <si>
    <t>18140000-2</t>
  </si>
  <si>
    <t>Пакети для сміття</t>
  </si>
  <si>
    <t>19640000-4</t>
  </si>
  <si>
    <t>Мило</t>
  </si>
  <si>
    <t>Рушник паперовий</t>
  </si>
  <si>
    <t>33710000-0</t>
  </si>
  <si>
    <t>33760000-5</t>
  </si>
  <si>
    <t>Віники</t>
  </si>
  <si>
    <t>39220000-0</t>
  </si>
  <si>
    <t>Освіжувач повітря,поліроль</t>
  </si>
  <si>
    <t>39810000-3</t>
  </si>
  <si>
    <t>Продукти для чищення</t>
  </si>
  <si>
    <t>39830000-9</t>
  </si>
  <si>
    <t>ФОП Беденко В.П.</t>
  </si>
  <si>
    <t>35/2210</t>
  </si>
  <si>
    <t>34/2210</t>
  </si>
  <si>
    <t>Бланки</t>
  </si>
  <si>
    <t>22800000-8</t>
  </si>
  <si>
    <t>Симода капс. По 60 мг №28</t>
  </si>
  <si>
    <t>Амесол таб.по 500мг №80</t>
  </si>
  <si>
    <t>КЗ "Черкаський обласний протитуберкульозний диспансер"ЧОР</t>
  </si>
  <si>
    <t>ТОВ "ФАРМЛІГА УКРАЇНА"</t>
  </si>
  <si>
    <t>3314000-3</t>
  </si>
  <si>
    <t>53999040-1</t>
  </si>
  <si>
    <t>19510000-4</t>
  </si>
  <si>
    <t>Рукавички медичні н/с</t>
  </si>
  <si>
    <t>317-3</t>
  </si>
  <si>
    <t>21-3.</t>
  </si>
  <si>
    <t>ФОП Максименко А.А.</t>
  </si>
  <si>
    <t>49/2210</t>
  </si>
  <si>
    <t>Дошка для прасування</t>
  </si>
  <si>
    <t>39290000-1</t>
  </si>
  <si>
    <t>Швабра з/самовіджим</t>
  </si>
  <si>
    <t>Пульверизатор з колбою</t>
  </si>
  <si>
    <t>19520000-7</t>
  </si>
  <si>
    <t xml:space="preserve"> ТОВ "КОМФІ ТРЕЙД"</t>
  </si>
  <si>
    <t>2285/2210</t>
  </si>
  <si>
    <t>Праска Tefal FV4493EO</t>
  </si>
  <si>
    <t>Дозатор для мила</t>
  </si>
  <si>
    <t>Контейнер арктик</t>
  </si>
  <si>
    <t>39710000-2</t>
  </si>
  <si>
    <t>ТОВ "Медит-М"</t>
  </si>
  <si>
    <t>843-4</t>
  </si>
  <si>
    <t>54003886-1</t>
  </si>
  <si>
    <t>Шпателі</t>
  </si>
  <si>
    <t>33130000-0</t>
  </si>
  <si>
    <t>Медичні матеріали(мед.серветки,шприці)</t>
  </si>
  <si>
    <t>02</t>
  </si>
  <si>
    <t>53880072-2</t>
  </si>
  <si>
    <t>53880072-1</t>
  </si>
  <si>
    <t>АТ-22</t>
  </si>
  <si>
    <t>АТ-27</t>
  </si>
  <si>
    <t>д.330</t>
  </si>
  <si>
    <t>60100000-9</t>
  </si>
  <si>
    <t>ТОВ "ДЕЗ-ТАЙМ"</t>
  </si>
  <si>
    <t>Деззасоби</t>
  </si>
  <si>
    <t>24450000-3</t>
  </si>
  <si>
    <t>49/2220</t>
  </si>
  <si>
    <t>ФОП Почтар В.П.</t>
  </si>
  <si>
    <t>38/2210</t>
  </si>
  <si>
    <t>Папір газетний</t>
  </si>
  <si>
    <t>22990000-6</t>
  </si>
  <si>
    <t>д.№93443</t>
  </si>
  <si>
    <t>7241000-7</t>
  </si>
  <si>
    <t>Постійна ІР адреса(абонплата інтернет)</t>
  </si>
  <si>
    <t xml:space="preserve">надання  консультативних послуг з питань оціночної діяльності </t>
  </si>
  <si>
    <t>д.04/05/18-2</t>
  </si>
  <si>
    <t>ПП "Черкаський центр надання послуг"</t>
  </si>
  <si>
    <t>ТОВ "Агенство "Консалт"</t>
  </si>
  <si>
    <t>2282 державний</t>
  </si>
  <si>
    <t>д.18/Я.18н</t>
  </si>
  <si>
    <t xml:space="preserve">навчання спеціалістів у сфері здійснення публічних закупівель </t>
  </si>
  <si>
    <t>80520000-5</t>
  </si>
  <si>
    <t>д.04/05/18-1</t>
  </si>
  <si>
    <t>ТОВ "ФрезеніусМедікал КерУкраїни"</t>
  </si>
  <si>
    <t>дог.10</t>
  </si>
  <si>
    <t>обл.бюдж.2240</t>
  </si>
  <si>
    <t>ПП "Ларо 2010"</t>
  </si>
  <si>
    <t>д.12</t>
  </si>
  <si>
    <t>д.30</t>
  </si>
  <si>
    <t xml:space="preserve"> 2240  спеціальний</t>
  </si>
  <si>
    <t>716320000-7</t>
  </si>
  <si>
    <t>Випробовування та вимірювання силової та освітлювальної електромережі</t>
  </si>
  <si>
    <t>ТОВ "Центр сертифікації ключів "України"</t>
  </si>
  <si>
    <t>д.03078116</t>
  </si>
  <si>
    <t>72310000-1</t>
  </si>
  <si>
    <t>д.561</t>
  </si>
  <si>
    <t>д.11</t>
  </si>
  <si>
    <t>МКС-66</t>
  </si>
  <si>
    <t>72410000-7</t>
  </si>
  <si>
    <t xml:space="preserve"> 2240 спеціальний</t>
  </si>
  <si>
    <t>21-4.</t>
  </si>
  <si>
    <t>317-4</t>
  </si>
  <si>
    <t>телек.послуги(березень)</t>
  </si>
  <si>
    <t>телек.послуги(квітень)</t>
  </si>
  <si>
    <t>охорона обьєктів березень 2018</t>
  </si>
  <si>
    <t>охорона обьєктів квітень 2018</t>
  </si>
  <si>
    <t>52-3</t>
  </si>
  <si>
    <t>52-4</t>
  </si>
  <si>
    <t>послуги інтернету(березень)</t>
  </si>
  <si>
    <t>послуги інтернету(квітень)</t>
  </si>
  <si>
    <t>ТОВ "ЕлектроАрсенал"</t>
  </si>
  <si>
    <t>32-3</t>
  </si>
  <si>
    <t>32-4</t>
  </si>
  <si>
    <t>ПП"Будівельна фірма"Піраміда"</t>
  </si>
  <si>
    <t>Бюдж.розвитку 3210</t>
  </si>
  <si>
    <t>СФ-0008</t>
  </si>
  <si>
    <t>ТОВ"АЛТ Україна ЛТД"</t>
  </si>
  <si>
    <t>Державний у 2240</t>
  </si>
  <si>
    <t>ПП "Будсервіс -2016"</t>
  </si>
  <si>
    <t>1/10.05.</t>
  </si>
  <si>
    <t>71240000-2</t>
  </si>
  <si>
    <t>Послуги з техн.нагляду щодо кап.рем.даху будівлі КНП"Четвертий Черкаський міський центр первинної медико-санітарної допомоги"</t>
  </si>
  <si>
    <t>32-5</t>
  </si>
  <si>
    <t xml:space="preserve">Оновлення Ліцензій модернізацію пакетів медичного програмного забезпечення </t>
  </si>
  <si>
    <t>45300000-0</t>
  </si>
  <si>
    <t>317-5</t>
  </si>
  <si>
    <t>21-5.</t>
  </si>
  <si>
    <t>(передплата 30% кап.рем.будівлі(даху)</t>
  </si>
  <si>
    <t>Капітальний ремонт будівлі</t>
  </si>
  <si>
    <t>Бюдж.розвитку3210</t>
  </si>
  <si>
    <t>71220000-6</t>
  </si>
  <si>
    <t>Кошториста документація по об"єкту"капітальний ремонт будівлі"</t>
  </si>
  <si>
    <t>48180000-3</t>
  </si>
  <si>
    <t>д.04/05/18-3</t>
  </si>
  <si>
    <t>54456031-1</t>
  </si>
  <si>
    <t>55058542-1</t>
  </si>
  <si>
    <t>54514945-1</t>
  </si>
  <si>
    <t>55058670-1</t>
  </si>
  <si>
    <t>54848130-1</t>
  </si>
  <si>
    <t>55058692-1</t>
  </si>
  <si>
    <t>54456005-1</t>
  </si>
  <si>
    <t>Спирт</t>
  </si>
  <si>
    <t>Ліки</t>
  </si>
  <si>
    <t>54867105-1</t>
  </si>
  <si>
    <t xml:space="preserve">41/2220 </t>
  </si>
  <si>
    <t>40/2220</t>
  </si>
  <si>
    <t>24320000-3</t>
  </si>
  <si>
    <t>ФОП Фіялко Л.О.</t>
  </si>
  <si>
    <t>Канцтовари</t>
  </si>
  <si>
    <t>1530/2</t>
  </si>
  <si>
    <t>ФОП Покотило С.І.</t>
  </si>
  <si>
    <t>850-6</t>
  </si>
  <si>
    <t>телек.послуги(червень)</t>
  </si>
  <si>
    <t>охорона обьєктів червень 2018</t>
  </si>
  <si>
    <t>охорона обьєктів травень 2018</t>
  </si>
  <si>
    <t>ФОП Тарасенко С.С.</t>
  </si>
  <si>
    <t>Технічне обслуговування і ремонт офісної техніки</t>
  </si>
  <si>
    <t>д.44</t>
  </si>
  <si>
    <t>ТОВ "Українська пожежно-страхова компанія"</t>
  </si>
  <si>
    <t>д.0907</t>
  </si>
  <si>
    <t>Добровільне страхування майна</t>
  </si>
  <si>
    <t>0907-1</t>
  </si>
  <si>
    <t>Добровільне страхування майна(с/м)</t>
  </si>
  <si>
    <t>136-42</t>
  </si>
  <si>
    <t>д.0908</t>
  </si>
  <si>
    <t>66510000-8</t>
  </si>
  <si>
    <t>78/2210</t>
  </si>
  <si>
    <t>С-78</t>
  </si>
  <si>
    <t>ФОП Ковбасенко С.О.</t>
  </si>
  <si>
    <t>Термометр електронний цифровий</t>
  </si>
  <si>
    <t>38410000-2</t>
  </si>
  <si>
    <t>46/2220</t>
  </si>
  <si>
    <t>1560/2</t>
  </si>
  <si>
    <t>45/2210</t>
  </si>
  <si>
    <t>Комплект клавіатура+мишка</t>
  </si>
  <si>
    <t>Комутатор,накопичувач</t>
  </si>
  <si>
    <t>32-6</t>
  </si>
  <si>
    <t>52-5</t>
  </si>
  <si>
    <t>52-6</t>
  </si>
  <si>
    <t>317-6</t>
  </si>
  <si>
    <t>21-6.</t>
  </si>
  <si>
    <t>Разом:</t>
  </si>
  <si>
    <t>послуги інтернету(травень)</t>
  </si>
  <si>
    <t>послуги інтернету(червень)</t>
  </si>
  <si>
    <t>Постійна ІР адреса(абонплата інтернет)-6</t>
  </si>
  <si>
    <t>Постійна ІР адреса(абонплата інтернет)-5</t>
  </si>
  <si>
    <t>850-5</t>
  </si>
  <si>
    <t>850-4</t>
  </si>
  <si>
    <t>850-3</t>
  </si>
  <si>
    <t>ФОПНіколенко О.А.</t>
  </si>
  <si>
    <t>Технічне обслуговування системи опалення</t>
  </si>
  <si>
    <t>Технічне обслуговування насосу холодної води</t>
  </si>
  <si>
    <t>062-18</t>
  </si>
  <si>
    <t>561-4</t>
  </si>
  <si>
    <t>561-5</t>
  </si>
  <si>
    <t>561-6</t>
  </si>
  <si>
    <t>461-3</t>
  </si>
  <si>
    <t>461-4</t>
  </si>
  <si>
    <t>В-10087</t>
  </si>
  <si>
    <t>В-1089</t>
  </si>
  <si>
    <t>В-18066</t>
  </si>
  <si>
    <t>В-18081</t>
  </si>
  <si>
    <t>В-1972</t>
  </si>
  <si>
    <t>В-19070</t>
  </si>
  <si>
    <t xml:space="preserve">водовідведення </t>
  </si>
  <si>
    <t>843-6</t>
  </si>
  <si>
    <t>843-5</t>
  </si>
  <si>
    <t>Електроенергія Реакт.спец</t>
  </si>
  <si>
    <t>Метод Діаліз медичне лікування( відшкодування)</t>
  </si>
  <si>
    <t xml:space="preserve">                       І Н Ф О Р М А Ц І Я    щодо видатків станом на  20.07.2018р.                                                                                                                                                                                         по КНП " Четвертий Черкаський міський центр первинної медико - санітарної допомоги"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</si>
</sst>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[$-422]d\ mmmm\ yyyy&quot; р.&quot;"/>
    <numFmt numFmtId="183" formatCode="dd\.mm\.yy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m/yyyy"/>
    <numFmt numFmtId="189" formatCode="[$-FC19]d\ mmmm\ yyyy\ &quot;г.&quot;"/>
    <numFmt numFmtId="190" formatCode="0.00;[Red]0.00"/>
    <numFmt numFmtId="191" formatCode="0.0000"/>
    <numFmt numFmtId="192" formatCode="dd/mm/yy;@"/>
  </numFmts>
  <fonts count="86">
    <font>
      <sz val="10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Arial Cyr"/>
      <family val="0"/>
    </font>
    <font>
      <sz val="12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sz val="20"/>
      <color indexed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name val="Arial Cyr"/>
      <family val="0"/>
    </font>
    <font>
      <b/>
      <i/>
      <sz val="14"/>
      <name val="Times New Roman"/>
      <family val="1"/>
    </font>
    <font>
      <b/>
      <sz val="12"/>
      <name val="Arial Cyr"/>
      <family val="0"/>
    </font>
    <font>
      <b/>
      <i/>
      <sz val="12"/>
      <name val="Arial Cyr"/>
      <family val="0"/>
    </font>
    <font>
      <b/>
      <i/>
      <sz val="20"/>
      <color indexed="8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i/>
      <u val="single"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sz val="18"/>
      <color indexed="17"/>
      <name val="Times New Roman"/>
      <family val="1"/>
    </font>
    <font>
      <b/>
      <i/>
      <u val="single"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theme="1" tint="0.04998999834060669"/>
      <name val="Times New Roman"/>
      <family val="1"/>
    </font>
    <font>
      <b/>
      <sz val="14"/>
      <color theme="1"/>
      <name val="Times New Roman"/>
      <family val="1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sz val="14"/>
      <color theme="1"/>
      <name val="Times New Roman"/>
      <family val="1"/>
    </font>
    <font>
      <sz val="18"/>
      <color rgb="FF00B050"/>
      <name val="Times New Roman"/>
      <family val="1"/>
    </font>
    <font>
      <b/>
      <sz val="18"/>
      <color theme="1"/>
      <name val="Times New Roman"/>
      <family val="1"/>
    </font>
    <font>
      <b/>
      <i/>
      <u val="single"/>
      <sz val="16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6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5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2" fontId="1" fillId="32" borderId="11" xfId="0" applyNumberFormat="1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2" fontId="1" fillId="32" borderId="11" xfId="0" applyNumberFormat="1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14" fontId="3" fillId="0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13" xfId="0" applyFont="1" applyFill="1" applyBorder="1" applyAlignment="1">
      <alignment horizontal="center"/>
    </xf>
    <xf numFmtId="14" fontId="3" fillId="0" borderId="13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left" wrapText="1"/>
    </xf>
    <xf numFmtId="14" fontId="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4" fontId="3" fillId="33" borderId="11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left"/>
    </xf>
    <xf numFmtId="0" fontId="77" fillId="0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/>
    </xf>
    <xf numFmtId="2" fontId="77" fillId="0" borderId="11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4" fontId="78" fillId="0" borderId="10" xfId="0" applyNumberFormat="1" applyFont="1" applyFill="1" applyBorder="1" applyAlignment="1">
      <alignment horizontal="center" vertical="top" wrapText="1"/>
    </xf>
    <xf numFmtId="2" fontId="78" fillId="0" borderId="11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13" fillId="0" borderId="10" xfId="0" applyFont="1" applyFill="1" applyBorder="1" applyAlignment="1">
      <alignment horizontal="center" vertical="top" wrapText="1"/>
    </xf>
    <xf numFmtId="2" fontId="1" fillId="0" borderId="17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top"/>
    </xf>
    <xf numFmtId="14" fontId="3" fillId="0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2" fillId="0" borderId="1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0" fontId="79" fillId="0" borderId="14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2" fontId="1" fillId="32" borderId="25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top" wrapText="1"/>
    </xf>
    <xf numFmtId="2" fontId="1" fillId="0" borderId="27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top"/>
    </xf>
    <xf numFmtId="2" fontId="3" fillId="0" borderId="24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17" fontId="4" fillId="0" borderId="10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80" fillId="34" borderId="10" xfId="0" applyFont="1" applyFill="1" applyBorder="1" applyAlignment="1">
      <alignment horizontal="center" vertical="top" wrapText="1"/>
    </xf>
    <xf numFmtId="14" fontId="80" fillId="34" borderId="10" xfId="0" applyNumberFormat="1" applyFont="1" applyFill="1" applyBorder="1" applyAlignment="1">
      <alignment horizontal="center" vertical="top" wrapText="1"/>
    </xf>
    <xf numFmtId="0" fontId="80" fillId="34" borderId="10" xfId="0" applyFont="1" applyFill="1" applyBorder="1" applyAlignment="1">
      <alignment horizontal="left" vertical="top" wrapText="1"/>
    </xf>
    <xf numFmtId="0" fontId="15" fillId="35" borderId="15" xfId="0" applyFont="1" applyFill="1" applyBorder="1" applyAlignment="1">
      <alignment horizontal="center" vertical="top" wrapText="1"/>
    </xf>
    <xf numFmtId="0" fontId="16" fillId="35" borderId="11" xfId="0" applyFont="1" applyFill="1" applyBorder="1" applyAlignment="1">
      <alignment horizontal="center"/>
    </xf>
    <xf numFmtId="2" fontId="17" fillId="35" borderId="11" xfId="0" applyNumberFormat="1" applyFont="1" applyFill="1" applyBorder="1" applyAlignment="1">
      <alignment horizontal="center"/>
    </xf>
    <xf numFmtId="2" fontId="17" fillId="35" borderId="11" xfId="0" applyNumberFormat="1" applyFont="1" applyFill="1" applyBorder="1" applyAlignment="1">
      <alignment horizontal="left"/>
    </xf>
    <xf numFmtId="0" fontId="16" fillId="35" borderId="11" xfId="0" applyFont="1" applyFill="1" applyBorder="1" applyAlignment="1">
      <alignment/>
    </xf>
    <xf numFmtId="2" fontId="10" fillId="0" borderId="17" xfId="0" applyNumberFormat="1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top"/>
    </xf>
    <xf numFmtId="2" fontId="0" fillId="0" borderId="0" xfId="0" applyNumberFormat="1" applyFill="1" applyBorder="1" applyAlignment="1">
      <alignment/>
    </xf>
    <xf numFmtId="1" fontId="3" fillId="0" borderId="24" xfId="0" applyNumberFormat="1" applyFont="1" applyFill="1" applyBorder="1" applyAlignment="1">
      <alignment horizontal="center" vertical="center" wrapText="1"/>
    </xf>
    <xf numFmtId="2" fontId="79" fillId="0" borderId="24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 vertical="top" wrapText="1"/>
    </xf>
    <xf numFmtId="2" fontId="3" fillId="0" borderId="29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4" fontId="3" fillId="0" borderId="31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2" fontId="14" fillId="0" borderId="32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18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14" fontId="1" fillId="0" borderId="18" xfId="0" applyNumberFormat="1" applyFont="1" applyFill="1" applyBorder="1" applyAlignment="1">
      <alignment horizontal="center"/>
    </xf>
    <xf numFmtId="14" fontId="1" fillId="0" borderId="33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2" fontId="6" fillId="0" borderId="34" xfId="0" applyNumberFormat="1" applyFont="1" applyFill="1" applyBorder="1" applyAlignment="1">
      <alignment horizontal="center"/>
    </xf>
    <xf numFmtId="14" fontId="3" fillId="0" borderId="34" xfId="0" applyNumberFormat="1" applyFont="1" applyFill="1" applyBorder="1" applyAlignment="1">
      <alignment horizontal="center"/>
    </xf>
    <xf numFmtId="14" fontId="3" fillId="0" borderId="34" xfId="0" applyNumberFormat="1" applyFont="1" applyFill="1" applyBorder="1" applyAlignment="1">
      <alignment/>
    </xf>
    <xf numFmtId="16" fontId="3" fillId="0" borderId="33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14" fontId="3" fillId="0" borderId="17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top" wrapText="1"/>
    </xf>
    <xf numFmtId="2" fontId="3" fillId="0" borderId="18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81" fillId="0" borderId="2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vertical="top" wrapText="1"/>
    </xf>
    <xf numFmtId="0" fontId="2" fillId="0" borderId="35" xfId="0" applyFont="1" applyFill="1" applyBorder="1" applyAlignment="1">
      <alignment vertical="top" wrapText="1"/>
    </xf>
    <xf numFmtId="0" fontId="9" fillId="0" borderId="26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 wrapText="1"/>
    </xf>
    <xf numFmtId="14" fontId="3" fillId="0" borderId="11" xfId="0" applyNumberFormat="1" applyFont="1" applyFill="1" applyBorder="1" applyAlignment="1">
      <alignment horizontal="center"/>
    </xf>
    <xf numFmtId="2" fontId="14" fillId="0" borderId="16" xfId="0" applyNumberFormat="1" applyFont="1" applyFill="1" applyBorder="1" applyAlignment="1">
      <alignment horizontal="center" vertical="center" wrapText="1"/>
    </xf>
    <xf numFmtId="0" fontId="9" fillId="34" borderId="36" xfId="0" applyFont="1" applyFill="1" applyBorder="1" applyAlignment="1">
      <alignment horizontal="center" vertical="top"/>
    </xf>
    <xf numFmtId="0" fontId="13" fillId="34" borderId="22" xfId="0" applyFont="1" applyFill="1" applyBorder="1" applyAlignment="1">
      <alignment horizontal="center" vertical="top" wrapText="1"/>
    </xf>
    <xf numFmtId="14" fontId="3" fillId="34" borderId="22" xfId="0" applyNumberFormat="1" applyFont="1" applyFill="1" applyBorder="1" applyAlignment="1">
      <alignment horizontal="center"/>
    </xf>
    <xf numFmtId="2" fontId="1" fillId="34" borderId="22" xfId="0" applyNumberFormat="1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 vertical="center"/>
    </xf>
    <xf numFmtId="14" fontId="3" fillId="34" borderId="37" xfId="0" applyNumberFormat="1" applyFont="1" applyFill="1" applyBorder="1" applyAlignment="1">
      <alignment vertical="center"/>
    </xf>
    <xf numFmtId="2" fontId="1" fillId="34" borderId="38" xfId="0" applyNumberFormat="1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top"/>
    </xf>
    <xf numFmtId="14" fontId="3" fillId="0" borderId="39" xfId="0" applyNumberFormat="1" applyFont="1" applyFill="1" applyBorder="1" applyAlignment="1">
      <alignment horizontal="center"/>
    </xf>
    <xf numFmtId="2" fontId="1" fillId="0" borderId="39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/>
    </xf>
    <xf numFmtId="14" fontId="3" fillId="0" borderId="39" xfId="0" applyNumberFormat="1" applyFont="1" applyFill="1" applyBorder="1" applyAlignment="1">
      <alignment/>
    </xf>
    <xf numFmtId="2" fontId="1" fillId="0" borderId="41" xfId="0" applyNumberFormat="1" applyFont="1" applyFill="1" applyBorder="1" applyAlignment="1">
      <alignment horizontal="center" vertical="center"/>
    </xf>
    <xf numFmtId="2" fontId="1" fillId="34" borderId="42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43" xfId="0" applyNumberFormat="1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top"/>
    </xf>
    <xf numFmtId="0" fontId="19" fillId="0" borderId="19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 wrapText="1"/>
    </xf>
    <xf numFmtId="0" fontId="19" fillId="6" borderId="45" xfId="0" applyFont="1" applyFill="1" applyBorder="1" applyAlignment="1">
      <alignment horizontal="center" vertical="top"/>
    </xf>
    <xf numFmtId="0" fontId="12" fillId="6" borderId="46" xfId="0" applyFont="1" applyFill="1" applyBorder="1" applyAlignment="1">
      <alignment horizontal="center" vertical="top"/>
    </xf>
    <xf numFmtId="14" fontId="3" fillId="6" borderId="46" xfId="0" applyNumberFormat="1" applyFont="1" applyFill="1" applyBorder="1" applyAlignment="1">
      <alignment horizontal="center"/>
    </xf>
    <xf numFmtId="2" fontId="1" fillId="6" borderId="46" xfId="0" applyNumberFormat="1" applyFont="1" applyFill="1" applyBorder="1" applyAlignment="1">
      <alignment horizontal="center"/>
    </xf>
    <xf numFmtId="2" fontId="1" fillId="6" borderId="47" xfId="0" applyNumberFormat="1" applyFont="1" applyFill="1" applyBorder="1" applyAlignment="1">
      <alignment horizontal="center" wrapText="1"/>
    </xf>
    <xf numFmtId="0" fontId="3" fillId="6" borderId="46" xfId="0" applyFont="1" applyFill="1" applyBorder="1" applyAlignment="1">
      <alignment horizontal="center"/>
    </xf>
    <xf numFmtId="14" fontId="3" fillId="6" borderId="46" xfId="0" applyNumberFormat="1" applyFont="1" applyFill="1" applyBorder="1" applyAlignment="1">
      <alignment/>
    </xf>
    <xf numFmtId="2" fontId="1" fillId="6" borderId="48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34" xfId="0" applyNumberFormat="1" applyFont="1" applyFill="1" applyBorder="1" applyAlignment="1">
      <alignment horizontal="center" wrapText="1"/>
    </xf>
    <xf numFmtId="14" fontId="3" fillId="0" borderId="12" xfId="0" applyNumberFormat="1" applyFont="1" applyFill="1" applyBorder="1" applyAlignment="1">
      <alignment/>
    </xf>
    <xf numFmtId="2" fontId="1" fillId="0" borderId="49" xfId="0" applyNumberFormat="1" applyFont="1" applyFill="1" applyBorder="1" applyAlignment="1">
      <alignment horizontal="center" vertical="center"/>
    </xf>
    <xf numFmtId="0" fontId="19" fillId="36" borderId="45" xfId="0" applyFont="1" applyFill="1" applyBorder="1" applyAlignment="1">
      <alignment horizontal="center" vertical="top"/>
    </xf>
    <xf numFmtId="0" fontId="12" fillId="36" borderId="46" xfId="0" applyFont="1" applyFill="1" applyBorder="1" applyAlignment="1">
      <alignment horizontal="center" vertical="top"/>
    </xf>
    <xf numFmtId="14" fontId="3" fillId="36" borderId="46" xfId="0" applyNumberFormat="1" applyFont="1" applyFill="1" applyBorder="1" applyAlignment="1">
      <alignment horizontal="center"/>
    </xf>
    <xf numFmtId="2" fontId="1" fillId="36" borderId="46" xfId="0" applyNumberFormat="1" applyFont="1" applyFill="1" applyBorder="1" applyAlignment="1">
      <alignment horizontal="center"/>
    </xf>
    <xf numFmtId="2" fontId="1" fillId="36" borderId="47" xfId="0" applyNumberFormat="1" applyFont="1" applyFill="1" applyBorder="1" applyAlignment="1">
      <alignment horizontal="center" wrapText="1"/>
    </xf>
    <xf numFmtId="0" fontId="3" fillId="36" borderId="46" xfId="0" applyFont="1" applyFill="1" applyBorder="1" applyAlignment="1">
      <alignment horizontal="center"/>
    </xf>
    <xf numFmtId="14" fontId="3" fillId="36" borderId="46" xfId="0" applyNumberFormat="1" applyFont="1" applyFill="1" applyBorder="1" applyAlignment="1">
      <alignment/>
    </xf>
    <xf numFmtId="2" fontId="1" fillId="36" borderId="48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top"/>
    </xf>
    <xf numFmtId="0" fontId="20" fillId="6" borderId="45" xfId="0" applyFont="1" applyFill="1" applyBorder="1" applyAlignment="1">
      <alignment horizontal="center" vertical="top"/>
    </xf>
    <xf numFmtId="2" fontId="3" fillId="0" borderId="50" xfId="0" applyNumberFormat="1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 vertical="top"/>
    </xf>
    <xf numFmtId="2" fontId="1" fillId="0" borderId="52" xfId="0" applyNumberFormat="1" applyFont="1" applyFill="1" applyBorder="1" applyAlignment="1">
      <alignment horizontal="center" vertical="center"/>
    </xf>
    <xf numFmtId="14" fontId="3" fillId="0" borderId="18" xfId="0" applyNumberFormat="1" applyFont="1" applyFill="1" applyBorder="1" applyAlignment="1">
      <alignment/>
    </xf>
    <xf numFmtId="14" fontId="3" fillId="0" borderId="30" xfId="0" applyNumberFormat="1" applyFont="1" applyFill="1" applyBorder="1" applyAlignment="1">
      <alignment/>
    </xf>
    <xf numFmtId="0" fontId="3" fillId="0" borderId="53" xfId="0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30" xfId="0" applyNumberFormat="1" applyFont="1" applyFill="1" applyBorder="1" applyAlignment="1">
      <alignment horizontal="center" wrapText="1"/>
    </xf>
    <xf numFmtId="14" fontId="3" fillId="0" borderId="18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vertical="top"/>
    </xf>
    <xf numFmtId="0" fontId="11" fillId="0" borderId="30" xfId="0" applyFont="1" applyFill="1" applyBorder="1" applyAlignment="1">
      <alignment horizontal="center" vertical="top"/>
    </xf>
    <xf numFmtId="0" fontId="12" fillId="34" borderId="47" xfId="0" applyFont="1" applyFill="1" applyBorder="1" applyAlignment="1">
      <alignment horizontal="center"/>
    </xf>
    <xf numFmtId="2" fontId="1" fillId="34" borderId="47" xfId="0" applyNumberFormat="1" applyFont="1" applyFill="1" applyBorder="1" applyAlignment="1">
      <alignment horizontal="center"/>
    </xf>
    <xf numFmtId="0" fontId="0" fillId="34" borderId="47" xfId="0" applyFill="1" applyBorder="1" applyAlignment="1">
      <alignment/>
    </xf>
    <xf numFmtId="2" fontId="1" fillId="34" borderId="54" xfId="0" applyNumberFormat="1" applyFont="1" applyFill="1" applyBorder="1" applyAlignment="1">
      <alignment horizontal="center" vertical="center"/>
    </xf>
    <xf numFmtId="0" fontId="11" fillId="6" borderId="55" xfId="0" applyFont="1" applyFill="1" applyBorder="1" applyAlignment="1">
      <alignment horizontal="center" vertical="top"/>
    </xf>
    <xf numFmtId="0" fontId="3" fillId="6" borderId="47" xfId="0" applyFont="1" applyFill="1" applyBorder="1" applyAlignment="1">
      <alignment horizontal="center"/>
    </xf>
    <xf numFmtId="14" fontId="3" fillId="6" borderId="55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 vertical="top"/>
    </xf>
    <xf numFmtId="2" fontId="2" fillId="0" borderId="18" xfId="0" applyNumberFormat="1" applyFont="1" applyFill="1" applyBorder="1" applyAlignment="1">
      <alignment horizontal="center" vertical="top"/>
    </xf>
    <xf numFmtId="0" fontId="9" fillId="34" borderId="45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2" fontId="1" fillId="6" borderId="55" xfId="0" applyNumberFormat="1" applyFont="1" applyFill="1" applyBorder="1" applyAlignment="1">
      <alignment horizontal="center" wrapText="1"/>
    </xf>
    <xf numFmtId="2" fontId="1" fillId="6" borderId="54" xfId="0" applyNumberFormat="1" applyFont="1" applyFill="1" applyBorder="1" applyAlignment="1">
      <alignment horizontal="center"/>
    </xf>
    <xf numFmtId="2" fontId="1" fillId="6" borderId="54" xfId="0" applyNumberFormat="1" applyFont="1" applyFill="1" applyBorder="1" applyAlignment="1">
      <alignment horizontal="center" vertical="center"/>
    </xf>
    <xf numFmtId="14" fontId="3" fillId="34" borderId="0" xfId="0" applyNumberFormat="1" applyFont="1" applyFill="1" applyBorder="1" applyAlignment="1">
      <alignment horizontal="center"/>
    </xf>
    <xf numFmtId="14" fontId="3" fillId="34" borderId="47" xfId="0" applyNumberFormat="1" applyFont="1" applyFill="1" applyBorder="1" applyAlignment="1">
      <alignment horizontal="center"/>
    </xf>
    <xf numFmtId="2" fontId="1" fillId="34" borderId="47" xfId="0" applyNumberFormat="1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wrapText="1"/>
    </xf>
    <xf numFmtId="2" fontId="3" fillId="34" borderId="18" xfId="0" applyNumberFormat="1" applyFont="1" applyFill="1" applyBorder="1" applyAlignment="1">
      <alignment horizontal="center"/>
    </xf>
    <xf numFmtId="2" fontId="6" fillId="34" borderId="0" xfId="0" applyNumberFormat="1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14" fontId="3" fillId="34" borderId="0" xfId="0" applyNumberFormat="1" applyFont="1" applyFill="1" applyBorder="1" applyAlignment="1">
      <alignment/>
    </xf>
    <xf numFmtId="2" fontId="1" fillId="34" borderId="18" xfId="0" applyNumberFormat="1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 vertical="top" wrapText="1"/>
    </xf>
    <xf numFmtId="0" fontId="3" fillId="34" borderId="56" xfId="0" applyFont="1" applyFill="1" applyBorder="1" applyAlignment="1">
      <alignment horizontal="center" wrapText="1"/>
    </xf>
    <xf numFmtId="14" fontId="3" fillId="34" borderId="57" xfId="0" applyNumberFormat="1" applyFont="1" applyFill="1" applyBorder="1" applyAlignment="1">
      <alignment horizontal="center"/>
    </xf>
    <xf numFmtId="2" fontId="1" fillId="34" borderId="56" xfId="0" applyNumberFormat="1" applyFont="1" applyFill="1" applyBorder="1" applyAlignment="1">
      <alignment horizontal="center"/>
    </xf>
    <xf numFmtId="0" fontId="3" fillId="34" borderId="58" xfId="0" applyFont="1" applyFill="1" applyBorder="1" applyAlignment="1">
      <alignment horizontal="center"/>
    </xf>
    <xf numFmtId="14" fontId="3" fillId="34" borderId="42" xfId="0" applyNumberFormat="1" applyFont="1" applyFill="1" applyBorder="1" applyAlignment="1">
      <alignment/>
    </xf>
    <xf numFmtId="2" fontId="1" fillId="34" borderId="58" xfId="0" applyNumberFormat="1" applyFont="1" applyFill="1" applyBorder="1" applyAlignment="1">
      <alignment horizontal="center"/>
    </xf>
    <xf numFmtId="0" fontId="0" fillId="34" borderId="58" xfId="0" applyFill="1" applyBorder="1" applyAlignment="1">
      <alignment/>
    </xf>
    <xf numFmtId="0" fontId="0" fillId="34" borderId="42" xfId="0" applyFill="1" applyBorder="1" applyAlignment="1">
      <alignment/>
    </xf>
    <xf numFmtId="2" fontId="7" fillId="34" borderId="55" xfId="0" applyNumberFormat="1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 wrapText="1"/>
    </xf>
    <xf numFmtId="14" fontId="1" fillId="34" borderId="33" xfId="0" applyNumberFormat="1" applyFont="1" applyFill="1" applyBorder="1" applyAlignment="1">
      <alignment horizontal="center"/>
    </xf>
    <xf numFmtId="2" fontId="1" fillId="34" borderId="33" xfId="0" applyNumberFormat="1" applyFont="1" applyFill="1" applyBorder="1" applyAlignment="1">
      <alignment horizontal="center"/>
    </xf>
    <xf numFmtId="0" fontId="0" fillId="34" borderId="29" xfId="0" applyFill="1" applyBorder="1" applyAlignment="1">
      <alignment/>
    </xf>
    <xf numFmtId="0" fontId="0" fillId="34" borderId="34" xfId="0" applyFill="1" applyBorder="1" applyAlignment="1">
      <alignment/>
    </xf>
    <xf numFmtId="2" fontId="7" fillId="34" borderId="30" xfId="0" applyNumberFormat="1" applyFont="1" applyFill="1" applyBorder="1" applyAlignment="1">
      <alignment horizontal="center"/>
    </xf>
    <xf numFmtId="0" fontId="1" fillId="34" borderId="59" xfId="0" applyFont="1" applyFill="1" applyBorder="1" applyAlignment="1">
      <alignment horizontal="center" vertical="top" wrapText="1"/>
    </xf>
    <xf numFmtId="2" fontId="6" fillId="34" borderId="22" xfId="0" applyNumberFormat="1" applyFont="1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60" xfId="0" applyFill="1" applyBorder="1" applyAlignment="1">
      <alignment/>
    </xf>
    <xf numFmtId="0" fontId="2" fillId="34" borderId="36" xfId="0" applyFont="1" applyFill="1" applyBorder="1" applyAlignment="1">
      <alignment horizontal="center" vertical="top" wrapText="1"/>
    </xf>
    <xf numFmtId="0" fontId="3" fillId="34" borderId="56" xfId="0" applyFont="1" applyFill="1" applyBorder="1" applyAlignment="1">
      <alignment horizontal="center"/>
    </xf>
    <xf numFmtId="2" fontId="1" fillId="34" borderId="57" xfId="0" applyNumberFormat="1" applyFont="1" applyFill="1" applyBorder="1" applyAlignment="1">
      <alignment horizontal="center"/>
    </xf>
    <xf numFmtId="0" fontId="3" fillId="34" borderId="57" xfId="0" applyFont="1" applyFill="1" applyBorder="1" applyAlignment="1">
      <alignment/>
    </xf>
    <xf numFmtId="0" fontId="3" fillId="34" borderId="22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3" fillId="34" borderId="37" xfId="0" applyFont="1" applyFill="1" applyBorder="1" applyAlignment="1">
      <alignment/>
    </xf>
    <xf numFmtId="0" fontId="18" fillId="34" borderId="21" xfId="0" applyFont="1" applyFill="1" applyBorder="1" applyAlignment="1">
      <alignment horizontal="center" vertical="top" wrapText="1"/>
    </xf>
    <xf numFmtId="0" fontId="2" fillId="34" borderId="28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4" fontId="3" fillId="34" borderId="11" xfId="0" applyNumberFormat="1" applyFont="1" applyFill="1" applyBorder="1" applyAlignment="1">
      <alignment/>
    </xf>
    <xf numFmtId="0" fontId="2" fillId="34" borderId="59" xfId="0" applyFont="1" applyFill="1" applyBorder="1" applyAlignment="1">
      <alignment horizontal="center" vertical="top" wrapText="1"/>
    </xf>
    <xf numFmtId="0" fontId="0" fillId="34" borderId="22" xfId="0" applyFill="1" applyBorder="1" applyAlignment="1">
      <alignment horizontal="center"/>
    </xf>
    <xf numFmtId="2" fontId="7" fillId="34" borderId="23" xfId="0" applyNumberFormat="1" applyFont="1" applyFill="1" applyBorder="1" applyAlignment="1">
      <alignment horizontal="center"/>
    </xf>
    <xf numFmtId="2" fontId="1" fillId="34" borderId="25" xfId="0" applyNumberFormat="1" applyFont="1" applyFill="1" applyBorder="1" applyAlignment="1">
      <alignment horizontal="center" vertical="center"/>
    </xf>
    <xf numFmtId="0" fontId="21" fillId="34" borderId="56" xfId="0" applyFont="1" applyFill="1" applyBorder="1" applyAlignment="1">
      <alignment horizontal="center"/>
    </xf>
    <xf numFmtId="2" fontId="7" fillId="34" borderId="56" xfId="0" applyNumberFormat="1" applyFont="1" applyFill="1" applyBorder="1" applyAlignment="1">
      <alignment horizontal="center"/>
    </xf>
    <xf numFmtId="2" fontId="3" fillId="34" borderId="42" xfId="0" applyNumberFormat="1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 vertical="top" wrapText="1"/>
    </xf>
    <xf numFmtId="0" fontId="22" fillId="36" borderId="19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/>
    </xf>
    <xf numFmtId="0" fontId="11" fillId="0" borderId="16" xfId="0" applyFont="1" applyFill="1" applyBorder="1" applyAlignment="1">
      <alignment horizontal="center" vertical="top"/>
    </xf>
    <xf numFmtId="0" fontId="18" fillId="34" borderId="22" xfId="0" applyFont="1" applyFill="1" applyBorder="1" applyAlignment="1">
      <alignment horizontal="center" vertical="center" wrapText="1"/>
    </xf>
    <xf numFmtId="2" fontId="1" fillId="34" borderId="22" xfId="0" applyNumberFormat="1" applyFont="1" applyFill="1" applyBorder="1" applyAlignment="1">
      <alignment horizontal="center" vertical="center"/>
    </xf>
    <xf numFmtId="0" fontId="0" fillId="34" borderId="57" xfId="0" applyFill="1" applyBorder="1" applyAlignment="1">
      <alignment/>
    </xf>
    <xf numFmtId="2" fontId="0" fillId="0" borderId="25" xfId="0" applyNumberFormat="1" applyFill="1" applyBorder="1" applyAlignment="1">
      <alignment/>
    </xf>
    <xf numFmtId="0" fontId="13" fillId="0" borderId="39" xfId="0" applyFont="1" applyFill="1" applyBorder="1" applyAlignment="1">
      <alignment horizontal="center" vertical="top" wrapText="1"/>
    </xf>
    <xf numFmtId="2" fontId="14" fillId="0" borderId="40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14" fontId="3" fillId="0" borderId="39" xfId="0" applyNumberFormat="1" applyFont="1" applyFill="1" applyBorder="1" applyAlignment="1">
      <alignment vertical="center"/>
    </xf>
    <xf numFmtId="0" fontId="23" fillId="34" borderId="37" xfId="0" applyFont="1" applyFill="1" applyBorder="1" applyAlignment="1">
      <alignment horizontal="center"/>
    </xf>
    <xf numFmtId="14" fontId="23" fillId="34" borderId="37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wrapText="1"/>
    </xf>
    <xf numFmtId="14" fontId="1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14" fontId="3" fillId="0" borderId="61" xfId="0" applyNumberFormat="1" applyFont="1" applyFill="1" applyBorder="1" applyAlignment="1">
      <alignment/>
    </xf>
    <xf numFmtId="0" fontId="0" fillId="36" borderId="62" xfId="0" applyFill="1" applyBorder="1" applyAlignment="1">
      <alignment/>
    </xf>
    <xf numFmtId="0" fontId="0" fillId="36" borderId="39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63" xfId="0" applyFill="1" applyBorder="1" applyAlignment="1">
      <alignment/>
    </xf>
    <xf numFmtId="0" fontId="0" fillId="36" borderId="64" xfId="0" applyFill="1" applyBorder="1" applyAlignment="1">
      <alignment/>
    </xf>
    <xf numFmtId="2" fontId="24" fillId="34" borderId="23" xfId="0" applyNumberFormat="1" applyFont="1" applyFill="1" applyBorder="1" applyAlignment="1">
      <alignment horizontal="center"/>
    </xf>
    <xf numFmtId="2" fontId="24" fillId="36" borderId="41" xfId="0" applyNumberFormat="1" applyFont="1" applyFill="1" applyBorder="1" applyAlignment="1">
      <alignment horizontal="center"/>
    </xf>
    <xf numFmtId="0" fontId="22" fillId="34" borderId="55" xfId="0" applyFont="1" applyFill="1" applyBorder="1" applyAlignment="1">
      <alignment horizontal="left" vertical="top" wrapText="1"/>
    </xf>
    <xf numFmtId="0" fontId="22" fillId="36" borderId="55" xfId="0" applyFont="1" applyFill="1" applyBorder="1" applyAlignment="1">
      <alignment horizontal="left" vertical="top" wrapText="1"/>
    </xf>
    <xf numFmtId="0" fontId="20" fillId="0" borderId="51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2" fontId="23" fillId="34" borderId="22" xfId="0" applyNumberFormat="1" applyFont="1" applyFill="1" applyBorder="1" applyAlignment="1">
      <alignment horizontal="center"/>
    </xf>
    <xf numFmtId="2" fontId="23" fillId="36" borderId="39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 vertical="top" wrapText="1"/>
    </xf>
    <xf numFmtId="14" fontId="3" fillId="34" borderId="11" xfId="0" applyNumberFormat="1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 horizontal="center"/>
    </xf>
    <xf numFmtId="2" fontId="14" fillId="34" borderId="16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14" fontId="3" fillId="34" borderId="11" xfId="0" applyNumberFormat="1" applyFont="1" applyFill="1" applyBorder="1" applyAlignment="1">
      <alignment vertical="center"/>
    </xf>
    <xf numFmtId="0" fontId="20" fillId="34" borderId="36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top"/>
    </xf>
    <xf numFmtId="0" fontId="22" fillId="34" borderId="19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wrapText="1"/>
    </xf>
    <xf numFmtId="14" fontId="1" fillId="34" borderId="13" xfId="0" applyNumberFormat="1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 horizontal="center"/>
    </xf>
    <xf numFmtId="2" fontId="6" fillId="34" borderId="11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14" fontId="3" fillId="34" borderId="61" xfId="0" applyNumberFormat="1" applyFont="1" applyFill="1" applyBorder="1" applyAlignment="1">
      <alignment/>
    </xf>
    <xf numFmtId="0" fontId="26" fillId="0" borderId="0" xfId="0" applyFont="1" applyAlignment="1">
      <alignment horizontal="center"/>
    </xf>
    <xf numFmtId="0" fontId="0" fillId="0" borderId="1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77" fillId="0" borderId="11" xfId="0" applyFont="1" applyFill="1" applyBorder="1" applyAlignment="1">
      <alignment horizontal="center" vertical="top" wrapText="1"/>
    </xf>
    <xf numFmtId="2" fontId="1" fillId="0" borderId="50" xfId="0" applyNumberFormat="1" applyFont="1" applyFill="1" applyBorder="1" applyAlignment="1">
      <alignment horizontal="center"/>
    </xf>
    <xf numFmtId="0" fontId="20" fillId="36" borderId="45" xfId="0" applyFont="1" applyFill="1" applyBorder="1" applyAlignment="1">
      <alignment horizontal="center" vertical="top"/>
    </xf>
    <xf numFmtId="0" fontId="11" fillId="36" borderId="55" xfId="0" applyFont="1" applyFill="1" applyBorder="1" applyAlignment="1">
      <alignment horizontal="center" vertical="top"/>
    </xf>
    <xf numFmtId="2" fontId="1" fillId="36" borderId="55" xfId="0" applyNumberFormat="1" applyFont="1" applyFill="1" applyBorder="1" applyAlignment="1">
      <alignment horizontal="center" wrapText="1"/>
    </xf>
    <xf numFmtId="0" fontId="3" fillId="36" borderId="47" xfId="0" applyFont="1" applyFill="1" applyBorder="1" applyAlignment="1">
      <alignment horizontal="center"/>
    </xf>
    <xf numFmtId="14" fontId="3" fillId="36" borderId="55" xfId="0" applyNumberFormat="1" applyFont="1" applyFill="1" applyBorder="1" applyAlignment="1">
      <alignment/>
    </xf>
    <xf numFmtId="2" fontId="1" fillId="36" borderId="5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/>
    </xf>
    <xf numFmtId="2" fontId="6" fillId="0" borderId="13" xfId="0" applyNumberFormat="1" applyFont="1" applyFill="1" applyBorder="1" applyAlignment="1">
      <alignment horizontal="center"/>
    </xf>
    <xf numFmtId="0" fontId="22" fillId="34" borderId="36" xfId="0" applyFont="1" applyFill="1" applyBorder="1" applyAlignment="1">
      <alignment horizontal="center" vertical="top" wrapText="1"/>
    </xf>
    <xf numFmtId="0" fontId="1" fillId="34" borderId="37" xfId="0" applyFont="1" applyFill="1" applyBorder="1" applyAlignment="1">
      <alignment horizontal="center" wrapText="1"/>
    </xf>
    <xf numFmtId="14" fontId="1" fillId="34" borderId="37" xfId="0" applyNumberFormat="1" applyFont="1" applyFill="1" applyBorder="1" applyAlignment="1">
      <alignment horizontal="center"/>
    </xf>
    <xf numFmtId="2" fontId="1" fillId="34" borderId="37" xfId="0" applyNumberFormat="1" applyFont="1" applyFill="1" applyBorder="1" applyAlignment="1">
      <alignment horizontal="center"/>
    </xf>
    <xf numFmtId="2" fontId="6" fillId="34" borderId="37" xfId="0" applyNumberFormat="1" applyFont="1" applyFill="1" applyBorder="1" applyAlignment="1">
      <alignment horizontal="center"/>
    </xf>
    <xf numFmtId="14" fontId="3" fillId="34" borderId="65" xfId="0" applyNumberFormat="1" applyFont="1" applyFill="1" applyBorder="1" applyAlignment="1">
      <alignment/>
    </xf>
    <xf numFmtId="0" fontId="22" fillId="0" borderId="51" xfId="0" applyFont="1" applyFill="1" applyBorder="1" applyAlignment="1">
      <alignment horizontal="center" vertical="top" wrapText="1"/>
    </xf>
    <xf numFmtId="0" fontId="1" fillId="0" borderId="66" xfId="0" applyFont="1" applyFill="1" applyBorder="1" applyAlignment="1">
      <alignment horizontal="center" wrapText="1"/>
    </xf>
    <xf numFmtId="14" fontId="1" fillId="0" borderId="66" xfId="0" applyNumberFormat="1" applyFont="1" applyFill="1" applyBorder="1" applyAlignment="1">
      <alignment horizontal="center"/>
    </xf>
    <xf numFmtId="2" fontId="1" fillId="0" borderId="66" xfId="0" applyNumberFormat="1" applyFont="1" applyFill="1" applyBorder="1" applyAlignment="1">
      <alignment horizontal="center"/>
    </xf>
    <xf numFmtId="2" fontId="6" fillId="0" borderId="39" xfId="0" applyNumberFormat="1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14" fontId="3" fillId="0" borderId="67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 horizontal="center"/>
    </xf>
    <xf numFmtId="2" fontId="1" fillId="0" borderId="50" xfId="0" applyNumberFormat="1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2" fontId="1" fillId="0" borderId="69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2" fontId="3" fillId="33" borderId="11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4" fontId="78" fillId="0" borderId="10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2" fillId="36" borderId="36" xfId="0" applyFont="1" applyFill="1" applyBorder="1" applyAlignment="1">
      <alignment horizontal="center" vertical="center"/>
    </xf>
    <xf numFmtId="0" fontId="18" fillId="36" borderId="22" xfId="0" applyFont="1" applyFill="1" applyBorder="1" applyAlignment="1">
      <alignment horizontal="center" vertical="center" wrapText="1"/>
    </xf>
    <xf numFmtId="14" fontId="1" fillId="36" borderId="22" xfId="0" applyNumberFormat="1" applyFont="1" applyFill="1" applyBorder="1" applyAlignment="1">
      <alignment horizontal="center" vertical="center"/>
    </xf>
    <xf numFmtId="2" fontId="1" fillId="36" borderId="22" xfId="0" applyNumberFormat="1" applyFont="1" applyFill="1" applyBorder="1" applyAlignment="1">
      <alignment horizontal="center" vertical="center"/>
    </xf>
    <xf numFmtId="0" fontId="0" fillId="36" borderId="57" xfId="0" applyFill="1" applyBorder="1" applyAlignment="1">
      <alignment/>
    </xf>
    <xf numFmtId="0" fontId="0" fillId="36" borderId="22" xfId="0" applyFill="1" applyBorder="1" applyAlignment="1">
      <alignment/>
    </xf>
    <xf numFmtId="2" fontId="7" fillId="36" borderId="23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2" fontId="82" fillId="0" borderId="11" xfId="0" applyNumberFormat="1" applyFont="1" applyFill="1" applyBorder="1" applyAlignment="1">
      <alignment horizontal="left"/>
    </xf>
    <xf numFmtId="2" fontId="79" fillId="0" borderId="2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left"/>
    </xf>
    <xf numFmtId="1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79" fillId="0" borderId="10" xfId="0" applyNumberFormat="1" applyFont="1" applyFill="1" applyBorder="1" applyAlignment="1">
      <alignment horizontal="center" vertical="center"/>
    </xf>
    <xf numFmtId="2" fontId="3" fillId="0" borderId="70" xfId="0" applyNumberFormat="1" applyFont="1" applyFill="1" applyBorder="1" applyAlignment="1">
      <alignment horizontal="left" vertical="center" wrapText="1"/>
    </xf>
    <xf numFmtId="2" fontId="27" fillId="37" borderId="10" xfId="0" applyNumberFormat="1" applyFont="1" applyFill="1" applyBorder="1" applyAlignment="1">
      <alignment horizontal="center"/>
    </xf>
    <xf numFmtId="2" fontId="27" fillId="37" borderId="24" xfId="0" applyNumberFormat="1" applyFont="1" applyFill="1" applyBorder="1" applyAlignment="1">
      <alignment horizontal="center" vertical="center"/>
    </xf>
    <xf numFmtId="0" fontId="28" fillId="37" borderId="14" xfId="0" applyFont="1" applyFill="1" applyBorder="1" applyAlignment="1">
      <alignment horizontal="center" vertical="top" wrapText="1"/>
    </xf>
    <xf numFmtId="0" fontId="28" fillId="37" borderId="10" xfId="0" applyFont="1" applyFill="1" applyBorder="1" applyAlignment="1">
      <alignment horizontal="center"/>
    </xf>
    <xf numFmtId="2" fontId="27" fillId="37" borderId="11" xfId="0" applyNumberFormat="1" applyFont="1" applyFill="1" applyBorder="1" applyAlignment="1">
      <alignment horizontal="left"/>
    </xf>
    <xf numFmtId="0" fontId="28" fillId="37" borderId="10" xfId="0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vertical="center"/>
    </xf>
    <xf numFmtId="49" fontId="83" fillId="37" borderId="10" xfId="0" applyNumberFormat="1" applyFont="1" applyFill="1" applyBorder="1" applyAlignment="1">
      <alignment horizontal="center"/>
    </xf>
    <xf numFmtId="14" fontId="83" fillId="37" borderId="10" xfId="0" applyNumberFormat="1" applyFont="1" applyFill="1" applyBorder="1" applyAlignment="1">
      <alignment horizontal="center" vertical="top" wrapText="1"/>
    </xf>
    <xf numFmtId="2" fontId="83" fillId="37" borderId="11" xfId="0" applyNumberFormat="1" applyFont="1" applyFill="1" applyBorder="1" applyAlignment="1">
      <alignment horizontal="left"/>
    </xf>
    <xf numFmtId="0" fontId="83" fillId="37" borderId="10" xfId="0" applyFont="1" applyFill="1" applyBorder="1" applyAlignment="1">
      <alignment horizontal="center"/>
    </xf>
    <xf numFmtId="0" fontId="83" fillId="37" borderId="10" xfId="0" applyFont="1" applyFill="1" applyBorder="1" applyAlignment="1">
      <alignment/>
    </xf>
    <xf numFmtId="0" fontId="28" fillId="37" borderId="10" xfId="0" applyFont="1" applyFill="1" applyBorder="1" applyAlignment="1">
      <alignment/>
    </xf>
    <xf numFmtId="0" fontId="13" fillId="37" borderId="15" xfId="0" applyFont="1" applyFill="1" applyBorder="1" applyAlignment="1">
      <alignment horizontal="center" vertical="top" wrapText="1"/>
    </xf>
    <xf numFmtId="0" fontId="28" fillId="37" borderId="11" xfId="0" applyFont="1" applyFill="1" applyBorder="1" applyAlignment="1">
      <alignment horizontal="center"/>
    </xf>
    <xf numFmtId="2" fontId="27" fillId="37" borderId="11" xfId="0" applyNumberFormat="1" applyFont="1" applyFill="1" applyBorder="1" applyAlignment="1">
      <alignment horizontal="center"/>
    </xf>
    <xf numFmtId="0" fontId="28" fillId="37" borderId="11" xfId="0" applyFont="1" applyFill="1" applyBorder="1" applyAlignment="1">
      <alignment/>
    </xf>
    <xf numFmtId="2" fontId="27" fillId="37" borderId="25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2" fontId="3" fillId="0" borderId="11" xfId="0" applyNumberFormat="1" applyFont="1" applyFill="1" applyBorder="1" applyAlignment="1">
      <alignment horizontal="left" vertical="center"/>
    </xf>
    <xf numFmtId="0" fontId="3" fillId="0" borderId="55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26" fillId="0" borderId="0" xfId="0" applyFont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2" fontId="84" fillId="37" borderId="24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wrapText="1"/>
    </xf>
    <xf numFmtId="0" fontId="3" fillId="0" borderId="56" xfId="0" applyFont="1" applyFill="1" applyBorder="1" applyAlignment="1">
      <alignment horizontal="center"/>
    </xf>
    <xf numFmtId="2" fontId="1" fillId="38" borderId="56" xfId="0" applyNumberFormat="1" applyFont="1" applyFill="1" applyBorder="1" applyAlignment="1">
      <alignment horizontal="center"/>
    </xf>
    <xf numFmtId="2" fontId="1" fillId="38" borderId="22" xfId="0" applyNumberFormat="1" applyFont="1" applyFill="1" applyBorder="1" applyAlignment="1">
      <alignment horizontal="center"/>
    </xf>
    <xf numFmtId="2" fontId="1" fillId="38" borderId="56" xfId="0" applyNumberFormat="1" applyFont="1" applyFill="1" applyBorder="1" applyAlignment="1">
      <alignment horizontal="center" vertical="center"/>
    </xf>
    <xf numFmtId="2" fontId="1" fillId="38" borderId="38" xfId="0" applyNumberFormat="1" applyFont="1" applyFill="1" applyBorder="1" applyAlignment="1">
      <alignment horizontal="center" vertical="center"/>
    </xf>
    <xf numFmtId="2" fontId="6" fillId="0" borderId="68" xfId="0" applyNumberFormat="1" applyFont="1" applyFill="1" applyBorder="1" applyAlignment="1">
      <alignment horizontal="center"/>
    </xf>
    <xf numFmtId="14" fontId="3" fillId="0" borderId="17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4" fontId="3" fillId="33" borderId="11" xfId="0" applyNumberFormat="1" applyFont="1" applyFill="1" applyBorder="1" applyAlignment="1">
      <alignment horizontal="center" vertical="center"/>
    </xf>
    <xf numFmtId="14" fontId="3" fillId="33" borderId="12" xfId="0" applyNumberFormat="1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wrapText="1"/>
    </xf>
    <xf numFmtId="0" fontId="10" fillId="34" borderId="13" xfId="0" applyFont="1" applyFill="1" applyBorder="1" applyAlignment="1">
      <alignment horizontal="center" wrapText="1"/>
    </xf>
    <xf numFmtId="0" fontId="25" fillId="0" borderId="17" xfId="0" applyFont="1" applyFill="1" applyBorder="1" applyAlignment="1">
      <alignment horizontal="center" vertical="top"/>
    </xf>
    <xf numFmtId="0" fontId="25" fillId="0" borderId="69" xfId="0" applyFont="1" applyFill="1" applyBorder="1" applyAlignment="1">
      <alignment horizontal="center" vertical="top"/>
    </xf>
    <xf numFmtId="0" fontId="19" fillId="0" borderId="17" xfId="0" applyFont="1" applyFill="1" applyBorder="1" applyAlignment="1">
      <alignment horizontal="center" vertical="top"/>
    </xf>
    <xf numFmtId="2" fontId="19" fillId="0" borderId="17" xfId="0" applyNumberFormat="1" applyFont="1" applyFill="1" applyBorder="1" applyAlignment="1">
      <alignment horizontal="center" vertical="top"/>
    </xf>
    <xf numFmtId="0" fontId="20" fillId="0" borderId="17" xfId="0" applyFont="1" applyFill="1" applyBorder="1" applyAlignment="1">
      <alignment horizontal="center" vertical="top"/>
    </xf>
    <xf numFmtId="0" fontId="20" fillId="0" borderId="69" xfId="0" applyFont="1" applyFill="1" applyBorder="1" applyAlignment="1">
      <alignment horizontal="center" vertical="top"/>
    </xf>
    <xf numFmtId="2" fontId="20" fillId="0" borderId="17" xfId="0" applyNumberFormat="1" applyFont="1" applyFill="1" applyBorder="1" applyAlignment="1">
      <alignment horizontal="center" vertical="top"/>
    </xf>
    <xf numFmtId="2" fontId="6" fillId="34" borderId="11" xfId="0" applyNumberFormat="1" applyFont="1" applyFill="1" applyBorder="1" applyAlignment="1">
      <alignment horizontal="center" wrapText="1"/>
    </xf>
    <xf numFmtId="0" fontId="0" fillId="0" borderId="71" xfId="0" applyFill="1" applyBorder="1" applyAlignment="1">
      <alignment/>
    </xf>
    <xf numFmtId="2" fontId="7" fillId="0" borderId="27" xfId="0" applyNumberFormat="1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25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0" fillId="0" borderId="70" xfId="0" applyFill="1" applyBorder="1" applyAlignment="1">
      <alignment/>
    </xf>
    <xf numFmtId="14" fontId="1" fillId="34" borderId="12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top"/>
    </xf>
    <xf numFmtId="0" fontId="2" fillId="34" borderId="19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top"/>
    </xf>
    <xf numFmtId="0" fontId="19" fillId="39" borderId="11" xfId="0" applyFont="1" applyFill="1" applyBorder="1" applyAlignment="1">
      <alignment horizontal="center" vertical="top"/>
    </xf>
    <xf numFmtId="0" fontId="19" fillId="7" borderId="11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/>
    </xf>
    <xf numFmtId="0" fontId="11" fillId="39" borderId="10" xfId="0" applyFont="1" applyFill="1" applyBorder="1" applyAlignment="1">
      <alignment horizontal="center" vertical="top"/>
    </xf>
    <xf numFmtId="0" fontId="19" fillId="0" borderId="11" xfId="0" applyFont="1" applyFill="1" applyBorder="1" applyAlignment="1">
      <alignment horizontal="center" vertical="top"/>
    </xf>
    <xf numFmtId="2" fontId="20" fillId="0" borderId="69" xfId="0" applyNumberFormat="1" applyFont="1" applyFill="1" applyBorder="1" applyAlignment="1">
      <alignment horizontal="center" vertical="top"/>
    </xf>
    <xf numFmtId="14" fontId="20" fillId="0" borderId="17" xfId="0" applyNumberFormat="1" applyFont="1" applyFill="1" applyBorder="1" applyAlignment="1">
      <alignment horizontal="center" vertical="top"/>
    </xf>
    <xf numFmtId="0" fontId="23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2" fontId="19" fillId="0" borderId="69" xfId="0" applyNumberFormat="1" applyFont="1" applyFill="1" applyBorder="1" applyAlignment="1">
      <alignment horizontal="center" vertical="top"/>
    </xf>
    <xf numFmtId="0" fontId="19" fillId="34" borderId="11" xfId="0" applyFont="1" applyFill="1" applyBorder="1" applyAlignment="1">
      <alignment horizontal="center" vertical="top" wrapText="1"/>
    </xf>
    <xf numFmtId="2" fontId="19" fillId="34" borderId="69" xfId="0" applyNumberFormat="1" applyFont="1" applyFill="1" applyBorder="1" applyAlignment="1">
      <alignment horizontal="center" vertical="top"/>
    </xf>
    <xf numFmtId="14" fontId="30" fillId="0" borderId="10" xfId="0" applyNumberFormat="1" applyFont="1" applyFill="1" applyBorder="1" applyAlignment="1">
      <alignment horizontal="center" vertical="top"/>
    </xf>
    <xf numFmtId="2" fontId="30" fillId="0" borderId="69" xfId="0" applyNumberFormat="1" applyFont="1" applyFill="1" applyBorder="1" applyAlignment="1">
      <alignment horizontal="center" vertical="top"/>
    </xf>
    <xf numFmtId="2" fontId="20" fillId="34" borderId="69" xfId="0" applyNumberFormat="1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4" fontId="3" fillId="33" borderId="11" xfId="0" applyNumberFormat="1" applyFont="1" applyFill="1" applyBorder="1" applyAlignment="1">
      <alignment horizontal="center" vertical="center"/>
    </xf>
    <xf numFmtId="14" fontId="3" fillId="33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14" fontId="3" fillId="0" borderId="0" xfId="0" applyNumberFormat="1" applyFont="1" applyAlignment="1">
      <alignment/>
    </xf>
    <xf numFmtId="0" fontId="1" fillId="33" borderId="70" xfId="0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4" fontId="3" fillId="33" borderId="11" xfId="0" applyNumberFormat="1" applyFont="1" applyFill="1" applyBorder="1" applyAlignment="1">
      <alignment horizontal="center" vertical="center"/>
    </xf>
    <xf numFmtId="2" fontId="2" fillId="34" borderId="24" xfId="0" applyNumberFormat="1" applyFont="1" applyFill="1" applyBorder="1" applyAlignment="1">
      <alignment horizontal="center" vertical="top" wrapText="1"/>
    </xf>
    <xf numFmtId="2" fontId="79" fillId="34" borderId="10" xfId="0" applyNumberFormat="1" applyFont="1" applyFill="1" applyBorder="1" applyAlignment="1">
      <alignment horizontal="center" vertical="top" wrapText="1"/>
    </xf>
    <xf numFmtId="2" fontId="17" fillId="35" borderId="25" xfId="0" applyNumberFormat="1" applyFont="1" applyFill="1" applyBorder="1" applyAlignment="1">
      <alignment horizontal="center"/>
    </xf>
    <xf numFmtId="2" fontId="7" fillId="9" borderId="23" xfId="0" applyNumberFormat="1" applyFont="1" applyFill="1" applyBorder="1" applyAlignment="1">
      <alignment horizontal="center"/>
    </xf>
    <xf numFmtId="2" fontId="1" fillId="9" borderId="25" xfId="0" applyNumberFormat="1" applyFont="1" applyFill="1" applyBorder="1" applyAlignment="1">
      <alignment horizontal="center" vertical="center"/>
    </xf>
    <xf numFmtId="2" fontId="1" fillId="9" borderId="18" xfId="0" applyNumberFormat="1" applyFont="1" applyFill="1" applyBorder="1" applyAlignment="1">
      <alignment horizontal="center"/>
    </xf>
    <xf numFmtId="2" fontId="7" fillId="9" borderId="55" xfId="0" applyNumberFormat="1" applyFont="1" applyFill="1" applyBorder="1" applyAlignment="1">
      <alignment horizontal="center"/>
    </xf>
    <xf numFmtId="2" fontId="1" fillId="34" borderId="55" xfId="0" applyNumberFormat="1" applyFont="1" applyFill="1" applyBorder="1" applyAlignment="1">
      <alignment horizontal="center"/>
    </xf>
    <xf numFmtId="0" fontId="1" fillId="40" borderId="72" xfId="0" applyFont="1" applyFill="1" applyBorder="1" applyAlignment="1">
      <alignment horizontal="center" vertical="top" wrapText="1"/>
    </xf>
    <xf numFmtId="0" fontId="1" fillId="40" borderId="46" xfId="0" applyFont="1" applyFill="1" applyBorder="1" applyAlignment="1">
      <alignment horizontal="center" wrapText="1"/>
    </xf>
    <xf numFmtId="14" fontId="1" fillId="40" borderId="46" xfId="0" applyNumberFormat="1" applyFont="1" applyFill="1" applyBorder="1" applyAlignment="1">
      <alignment horizontal="center"/>
    </xf>
    <xf numFmtId="2" fontId="1" fillId="40" borderId="46" xfId="0" applyNumberFormat="1" applyFont="1" applyFill="1" applyBorder="1" applyAlignment="1">
      <alignment horizontal="center"/>
    </xf>
    <xf numFmtId="2" fontId="10" fillId="40" borderId="47" xfId="0" applyNumberFormat="1" applyFont="1" applyFill="1" applyBorder="1" applyAlignment="1">
      <alignment horizontal="center"/>
    </xf>
    <xf numFmtId="0" fontId="3" fillId="40" borderId="46" xfId="0" applyFont="1" applyFill="1" applyBorder="1" applyAlignment="1">
      <alignment horizontal="center"/>
    </xf>
    <xf numFmtId="14" fontId="3" fillId="40" borderId="73" xfId="0" applyNumberFormat="1" applyFont="1" applyFill="1" applyBorder="1" applyAlignment="1">
      <alignment/>
    </xf>
    <xf numFmtId="2" fontId="1" fillId="40" borderId="55" xfId="0" applyNumberFormat="1" applyFont="1" applyFill="1" applyBorder="1" applyAlignment="1">
      <alignment horizontal="center"/>
    </xf>
    <xf numFmtId="0" fontId="1" fillId="40" borderId="45" xfId="0" applyFont="1" applyFill="1" applyBorder="1" applyAlignment="1">
      <alignment horizontal="center" vertical="top" wrapText="1"/>
    </xf>
    <xf numFmtId="0" fontId="1" fillId="40" borderId="47" xfId="0" applyFont="1" applyFill="1" applyBorder="1" applyAlignment="1">
      <alignment horizontal="center" wrapText="1"/>
    </xf>
    <xf numFmtId="14" fontId="1" fillId="40" borderId="47" xfId="0" applyNumberFormat="1" applyFont="1" applyFill="1" applyBorder="1" applyAlignment="1">
      <alignment horizontal="center"/>
    </xf>
    <xf numFmtId="2" fontId="1" fillId="40" borderId="47" xfId="0" applyNumberFormat="1" applyFont="1" applyFill="1" applyBorder="1" applyAlignment="1">
      <alignment horizontal="center"/>
    </xf>
    <xf numFmtId="0" fontId="3" fillId="40" borderId="47" xfId="0" applyFont="1" applyFill="1" applyBorder="1" applyAlignment="1">
      <alignment horizontal="center"/>
    </xf>
    <xf numFmtId="14" fontId="3" fillId="40" borderId="47" xfId="0" applyNumberFormat="1" applyFont="1" applyFill="1" applyBorder="1" applyAlignment="1">
      <alignment/>
    </xf>
    <xf numFmtId="2" fontId="22" fillId="40" borderId="55" xfId="0" applyNumberFormat="1" applyFont="1" applyFill="1" applyBorder="1" applyAlignment="1">
      <alignment horizontal="center"/>
    </xf>
    <xf numFmtId="2" fontId="1" fillId="9" borderId="56" xfId="0" applyNumberFormat="1" applyFont="1" applyFill="1" applyBorder="1" applyAlignment="1">
      <alignment horizontal="center"/>
    </xf>
    <xf numFmtId="0" fontId="22" fillId="41" borderId="19" xfId="0" applyFont="1" applyFill="1" applyBorder="1" applyAlignment="1">
      <alignment horizontal="center" vertical="top" wrapText="1"/>
    </xf>
    <xf numFmtId="2" fontId="3" fillId="9" borderId="18" xfId="0" applyNumberFormat="1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 vertical="top"/>
    </xf>
    <xf numFmtId="2" fontId="18" fillId="0" borderId="69" xfId="0" applyNumberFormat="1" applyFont="1" applyFill="1" applyBorder="1" applyAlignment="1">
      <alignment horizontal="center" vertical="top"/>
    </xf>
    <xf numFmtId="2" fontId="1" fillId="36" borderId="50" xfId="0" applyNumberFormat="1" applyFont="1" applyFill="1" applyBorder="1" applyAlignment="1">
      <alignment horizontal="center"/>
    </xf>
    <xf numFmtId="0" fontId="2" fillId="36" borderId="45" xfId="0" applyFont="1" applyFill="1" applyBorder="1" applyAlignment="1">
      <alignment horizontal="center" wrapText="1"/>
    </xf>
    <xf numFmtId="0" fontId="11" fillId="36" borderId="18" xfId="0" applyFont="1" applyFill="1" applyBorder="1" applyAlignment="1">
      <alignment horizontal="center" vertical="top"/>
    </xf>
    <xf numFmtId="2" fontId="1" fillId="36" borderId="19" xfId="0" applyNumberFormat="1" applyFont="1" applyFill="1" applyBorder="1" applyAlignment="1">
      <alignment horizontal="center" wrapText="1"/>
    </xf>
    <xf numFmtId="0" fontId="3" fillId="36" borderId="18" xfId="0" applyFont="1" applyFill="1" applyBorder="1" applyAlignment="1">
      <alignment horizontal="center"/>
    </xf>
    <xf numFmtId="14" fontId="3" fillId="36" borderId="18" xfId="0" applyNumberFormat="1" applyFont="1" applyFill="1" applyBorder="1" applyAlignment="1">
      <alignment/>
    </xf>
    <xf numFmtId="0" fontId="32" fillId="0" borderId="10" xfId="0" applyFont="1" applyFill="1" applyBorder="1" applyAlignment="1">
      <alignment horizontal="center" vertical="top"/>
    </xf>
    <xf numFmtId="14" fontId="33" fillId="0" borderId="17" xfId="0" applyNumberFormat="1" applyFont="1" applyFill="1" applyBorder="1" applyAlignment="1">
      <alignment horizontal="center" vertical="top"/>
    </xf>
    <xf numFmtId="2" fontId="20" fillId="42" borderId="69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85" fillId="0" borderId="68" xfId="0" applyFont="1" applyFill="1" applyBorder="1" applyAlignment="1">
      <alignment horizontal="center" vertical="top" wrapText="1"/>
    </xf>
    <xf numFmtId="0" fontId="29" fillId="0" borderId="17" xfId="0" applyFont="1" applyFill="1" applyBorder="1" applyAlignment="1">
      <alignment horizontal="center" vertical="top" wrapText="1"/>
    </xf>
    <xf numFmtId="0" fontId="29" fillId="0" borderId="69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6" fillId="0" borderId="61" xfId="0" applyFont="1" applyBorder="1" applyAlignment="1">
      <alignment horizontal="center" vertical="center" wrapText="1"/>
    </xf>
    <xf numFmtId="0" fontId="25" fillId="41" borderId="68" xfId="0" applyFont="1" applyFill="1" applyBorder="1" applyAlignment="1">
      <alignment horizontal="center" vertical="top"/>
    </xf>
    <xf numFmtId="0" fontId="25" fillId="41" borderId="17" xfId="0" applyFont="1" applyFill="1" applyBorder="1" applyAlignment="1">
      <alignment horizontal="center" vertical="top"/>
    </xf>
    <xf numFmtId="0" fontId="25" fillId="41" borderId="69" xfId="0" applyFont="1" applyFill="1" applyBorder="1" applyAlignment="1">
      <alignment horizontal="center" vertical="top"/>
    </xf>
    <xf numFmtId="0" fontId="85" fillId="0" borderId="68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69" xfId="0" applyFont="1" applyFill="1" applyBorder="1" applyAlignment="1">
      <alignment horizontal="center" vertical="center" wrapText="1"/>
    </xf>
    <xf numFmtId="0" fontId="85" fillId="0" borderId="17" xfId="0" applyFont="1" applyFill="1" applyBorder="1" applyAlignment="1">
      <alignment horizontal="center" vertical="center" wrapText="1"/>
    </xf>
    <xf numFmtId="0" fontId="85" fillId="0" borderId="32" xfId="0" applyFont="1" applyFill="1" applyBorder="1" applyAlignment="1">
      <alignment horizontal="center" vertical="center" wrapText="1"/>
    </xf>
    <xf numFmtId="2" fontId="85" fillId="0" borderId="68" xfId="0" applyNumberFormat="1" applyFont="1" applyFill="1" applyBorder="1" applyAlignment="1">
      <alignment horizontal="center" vertical="center"/>
    </xf>
    <xf numFmtId="2" fontId="85" fillId="0" borderId="17" xfId="0" applyNumberFormat="1" applyFont="1" applyFill="1" applyBorder="1" applyAlignment="1">
      <alignment horizontal="center" vertical="center"/>
    </xf>
    <xf numFmtId="2" fontId="85" fillId="0" borderId="69" xfId="0" applyNumberFormat="1" applyFont="1" applyFill="1" applyBorder="1" applyAlignment="1">
      <alignment horizontal="center" vertical="center"/>
    </xf>
    <xf numFmtId="2" fontId="85" fillId="0" borderId="68" xfId="0" applyNumberFormat="1" applyFont="1" applyFill="1" applyBorder="1" applyAlignment="1">
      <alignment horizontal="center"/>
    </xf>
    <xf numFmtId="2" fontId="85" fillId="0" borderId="17" xfId="0" applyNumberFormat="1" applyFont="1" applyFill="1" applyBorder="1" applyAlignment="1">
      <alignment horizontal="center"/>
    </xf>
    <xf numFmtId="2" fontId="85" fillId="0" borderId="69" xfId="0" applyNumberFormat="1" applyFont="1" applyFill="1" applyBorder="1" applyAlignment="1">
      <alignment horizontal="center"/>
    </xf>
    <xf numFmtId="0" fontId="85" fillId="33" borderId="68" xfId="0" applyFont="1" applyFill="1" applyBorder="1" applyAlignment="1">
      <alignment horizontal="center" vertical="top" wrapText="1"/>
    </xf>
    <xf numFmtId="0" fontId="85" fillId="33" borderId="17" xfId="0" applyFont="1" applyFill="1" applyBorder="1" applyAlignment="1">
      <alignment horizontal="center" vertical="top" wrapText="1"/>
    </xf>
    <xf numFmtId="0" fontId="85" fillId="33" borderId="69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4" fontId="3" fillId="33" borderId="11" xfId="0" applyNumberFormat="1" applyFont="1" applyFill="1" applyBorder="1" applyAlignment="1">
      <alignment horizontal="center" vertical="center"/>
    </xf>
    <xf numFmtId="14" fontId="3" fillId="33" borderId="13" xfId="0" applyNumberFormat="1" applyFont="1" applyFill="1" applyBorder="1" applyAlignment="1">
      <alignment horizontal="center" vertical="center"/>
    </xf>
    <xf numFmtId="14" fontId="3" fillId="33" borderId="12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2"/>
  <sheetViews>
    <sheetView tabSelected="1" zoomScale="79" zoomScaleNormal="79" zoomScalePageLayoutView="0" workbookViewId="0" topLeftCell="A29">
      <selection activeCell="E12" sqref="E12"/>
    </sheetView>
  </sheetViews>
  <sheetFormatPr defaultColWidth="9.00390625" defaultRowHeight="12.75"/>
  <cols>
    <col min="1" max="1" width="46.375" style="0" customWidth="1"/>
    <col min="2" max="2" width="13.375" style="0" customWidth="1"/>
    <col min="3" max="3" width="14.625" style="0" customWidth="1"/>
    <col min="4" max="4" width="20.00390625" style="0" customWidth="1"/>
    <col min="5" max="5" width="53.75390625" style="0" customWidth="1"/>
    <col min="6" max="6" width="15.625" style="0" customWidth="1"/>
    <col min="7" max="7" width="14.875" style="0" customWidth="1"/>
    <col min="8" max="8" width="21.75390625" style="0" customWidth="1"/>
    <col min="9" max="9" width="15.125" style="0" customWidth="1"/>
    <col min="12" max="12" width="12.125" style="0" customWidth="1"/>
  </cols>
  <sheetData>
    <row r="2" spans="1:8" ht="12.75" customHeight="1">
      <c r="A2" s="550" t="s">
        <v>391</v>
      </c>
      <c r="B2" s="550"/>
      <c r="C2" s="550"/>
      <c r="D2" s="550"/>
      <c r="E2" s="550"/>
      <c r="F2" s="550"/>
      <c r="G2" s="550"/>
      <c r="H2" s="550"/>
    </row>
    <row r="3" spans="1:8" ht="12.75" customHeight="1">
      <c r="A3" s="550"/>
      <c r="B3" s="550"/>
      <c r="C3" s="550"/>
      <c r="D3" s="550"/>
      <c r="E3" s="550"/>
      <c r="F3" s="550"/>
      <c r="G3" s="550"/>
      <c r="H3" s="550"/>
    </row>
    <row r="4" spans="1:8" ht="12.75" customHeight="1">
      <c r="A4" s="550"/>
      <c r="B4" s="550"/>
      <c r="C4" s="550"/>
      <c r="D4" s="550"/>
      <c r="E4" s="550"/>
      <c r="F4" s="550"/>
      <c r="G4" s="550"/>
      <c r="H4" s="550"/>
    </row>
    <row r="5" spans="1:8" ht="7.5" customHeight="1">
      <c r="A5" s="550"/>
      <c r="B5" s="550"/>
      <c r="C5" s="550"/>
      <c r="D5" s="550"/>
      <c r="E5" s="550"/>
      <c r="F5" s="550"/>
      <c r="G5" s="550"/>
      <c r="H5" s="550"/>
    </row>
    <row r="6" spans="1:8" ht="12.75" customHeight="1" hidden="1">
      <c r="A6" s="550"/>
      <c r="B6" s="550"/>
      <c r="C6" s="550"/>
      <c r="D6" s="550"/>
      <c r="E6" s="550"/>
      <c r="F6" s="550"/>
      <c r="G6" s="550"/>
      <c r="H6" s="550"/>
    </row>
    <row r="7" spans="1:8" ht="12.75" customHeight="1" hidden="1">
      <c r="A7" s="550"/>
      <c r="B7" s="550"/>
      <c r="C7" s="550"/>
      <c r="D7" s="550"/>
      <c r="E7" s="550"/>
      <c r="F7" s="550"/>
      <c r="G7" s="550"/>
      <c r="H7" s="550"/>
    </row>
    <row r="8" ht="0.75" customHeight="1" thickBot="1"/>
    <row r="9" spans="1:9" ht="56.25">
      <c r="A9" s="81" t="s">
        <v>0</v>
      </c>
      <c r="B9" s="82" t="s">
        <v>8</v>
      </c>
      <c r="C9" s="83" t="s">
        <v>3</v>
      </c>
      <c r="D9" s="83" t="s">
        <v>2</v>
      </c>
      <c r="E9" s="83" t="s">
        <v>4</v>
      </c>
      <c r="F9" s="83" t="s">
        <v>7</v>
      </c>
      <c r="G9" s="83" t="s">
        <v>5</v>
      </c>
      <c r="H9" s="84" t="s">
        <v>6</v>
      </c>
      <c r="I9" s="80" t="s">
        <v>15</v>
      </c>
    </row>
    <row r="10" spans="1:8" ht="17.25" customHeight="1">
      <c r="A10" s="85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86">
        <v>8</v>
      </c>
    </row>
    <row r="11" spans="1:8" ht="18.75" customHeight="1">
      <c r="A11" s="555" t="s">
        <v>9</v>
      </c>
      <c r="B11" s="558"/>
      <c r="C11" s="558"/>
      <c r="D11" s="558"/>
      <c r="E11" s="558"/>
      <c r="F11" s="558"/>
      <c r="G11" s="559"/>
      <c r="H11" s="165"/>
    </row>
    <row r="12" spans="1:9" ht="18.75" customHeight="1">
      <c r="A12" s="87"/>
      <c r="B12" s="4"/>
      <c r="C12" s="5"/>
      <c r="D12" s="45"/>
      <c r="E12" s="345"/>
      <c r="F12" s="345"/>
      <c r="G12" s="345"/>
      <c r="H12" s="120"/>
      <c r="I12" s="75"/>
    </row>
    <row r="13" spans="1:9" ht="18.75" customHeight="1">
      <c r="A13" s="426" t="s">
        <v>119</v>
      </c>
      <c r="B13" s="43">
        <v>35</v>
      </c>
      <c r="C13" s="44">
        <v>43160</v>
      </c>
      <c r="D13" s="45">
        <v>33511.22</v>
      </c>
      <c r="E13" s="11"/>
      <c r="F13" s="43"/>
      <c r="G13" s="44"/>
      <c r="H13" s="89">
        <f>SUM(H14:H19)</f>
        <v>33454.08</v>
      </c>
      <c r="I13" s="342" t="s">
        <v>120</v>
      </c>
    </row>
    <row r="14" spans="1:9" ht="18.75" customHeight="1">
      <c r="A14" s="426"/>
      <c r="B14" s="43"/>
      <c r="C14" s="44"/>
      <c r="D14" s="45"/>
      <c r="E14" s="378" t="s">
        <v>121</v>
      </c>
      <c r="F14" s="43" t="s">
        <v>124</v>
      </c>
      <c r="G14" s="44">
        <v>43164</v>
      </c>
      <c r="H14" s="102">
        <v>3040.54</v>
      </c>
      <c r="I14" s="342"/>
    </row>
    <row r="15" spans="1:9" ht="18.75" customHeight="1">
      <c r="A15" s="426"/>
      <c r="B15" s="43"/>
      <c r="C15" s="44"/>
      <c r="D15" s="45"/>
      <c r="E15" s="378" t="s">
        <v>121</v>
      </c>
      <c r="F15" s="43" t="s">
        <v>240</v>
      </c>
      <c r="G15" s="44">
        <v>43223</v>
      </c>
      <c r="H15" s="102">
        <v>669.6</v>
      </c>
      <c r="I15" s="342"/>
    </row>
    <row r="16" spans="1:9" ht="18.75" customHeight="1">
      <c r="A16" s="426"/>
      <c r="B16" s="43"/>
      <c r="C16" s="44"/>
      <c r="D16" s="45"/>
      <c r="E16" s="378" t="s">
        <v>121</v>
      </c>
      <c r="F16" s="43" t="s">
        <v>316</v>
      </c>
      <c r="G16" s="44">
        <v>43257</v>
      </c>
      <c r="H16" s="102">
        <v>12163.15</v>
      </c>
      <c r="I16" s="342"/>
    </row>
    <row r="17" spans="1:9" ht="18.75" customHeight="1">
      <c r="A17" s="426"/>
      <c r="B17" s="43"/>
      <c r="C17" s="44"/>
      <c r="D17" s="45"/>
      <c r="E17" s="378" t="s">
        <v>121</v>
      </c>
      <c r="F17" s="43" t="s">
        <v>240</v>
      </c>
      <c r="G17" s="44">
        <v>43264</v>
      </c>
      <c r="H17" s="102">
        <v>2370.95</v>
      </c>
      <c r="I17" s="342"/>
    </row>
    <row r="18" spans="1:9" ht="18.75" customHeight="1">
      <c r="A18" s="426"/>
      <c r="B18" s="43"/>
      <c r="C18" s="44"/>
      <c r="D18" s="45"/>
      <c r="E18" s="378" t="s">
        <v>121</v>
      </c>
      <c r="F18" s="43" t="s">
        <v>317</v>
      </c>
      <c r="G18" s="44">
        <v>43271</v>
      </c>
      <c r="H18" s="102">
        <v>1739.43</v>
      </c>
      <c r="I18" s="342"/>
    </row>
    <row r="19" spans="1:9" ht="18.75" customHeight="1">
      <c r="A19" s="426"/>
      <c r="B19" s="43"/>
      <c r="C19" s="44"/>
      <c r="D19" s="45"/>
      <c r="E19" s="378" t="s">
        <v>121</v>
      </c>
      <c r="F19" s="43" t="s">
        <v>318</v>
      </c>
      <c r="G19" s="44">
        <v>43271</v>
      </c>
      <c r="H19" s="102">
        <v>13470.41</v>
      </c>
      <c r="I19" s="342"/>
    </row>
    <row r="20" spans="1:9" ht="18.75">
      <c r="A20" s="87"/>
      <c r="B20" s="43"/>
      <c r="C20" s="44"/>
      <c r="D20" s="45"/>
      <c r="E20" s="433"/>
      <c r="F20" s="34"/>
      <c r="G20" s="40"/>
      <c r="H20" s="88"/>
      <c r="I20" s="75"/>
    </row>
    <row r="21" spans="1:9" ht="18.75">
      <c r="A21" s="426" t="s">
        <v>119</v>
      </c>
      <c r="B21" s="43">
        <v>36</v>
      </c>
      <c r="C21" s="44">
        <v>43160</v>
      </c>
      <c r="D21" s="45">
        <v>199214.29</v>
      </c>
      <c r="E21" s="434"/>
      <c r="F21" s="43"/>
      <c r="G21" s="44"/>
      <c r="H21" s="89">
        <f>SUM(H22:H30)</f>
        <v>198995.55000000002</v>
      </c>
      <c r="I21" s="342" t="s">
        <v>123</v>
      </c>
    </row>
    <row r="22" spans="1:9" ht="18.75">
      <c r="A22" s="426"/>
      <c r="B22" s="43"/>
      <c r="C22" s="44"/>
      <c r="D22" s="45"/>
      <c r="E22" s="378" t="s">
        <v>122</v>
      </c>
      <c r="F22" s="43" t="s">
        <v>125</v>
      </c>
      <c r="G22" s="44">
        <v>43164</v>
      </c>
      <c r="H22" s="102">
        <v>19307.32</v>
      </c>
      <c r="I22" s="342"/>
    </row>
    <row r="23" spans="1:9" ht="18.75">
      <c r="A23" s="426"/>
      <c r="B23" s="43"/>
      <c r="C23" s="44"/>
      <c r="D23" s="45"/>
      <c r="E23" s="378" t="s">
        <v>122</v>
      </c>
      <c r="F23" s="43" t="s">
        <v>214</v>
      </c>
      <c r="G23" s="44">
        <v>43202</v>
      </c>
      <c r="H23" s="102">
        <v>19577.26</v>
      </c>
      <c r="I23" s="342"/>
    </row>
    <row r="24" spans="1:9" ht="18.75">
      <c r="A24" s="426"/>
      <c r="B24" s="43"/>
      <c r="C24" s="44"/>
      <c r="D24" s="45"/>
      <c r="E24" s="378" t="s">
        <v>122</v>
      </c>
      <c r="F24" s="43" t="s">
        <v>239</v>
      </c>
      <c r="G24" s="44">
        <v>43223</v>
      </c>
      <c r="H24" s="102">
        <v>23106.46</v>
      </c>
      <c r="I24" s="342"/>
    </row>
    <row r="25" spans="1:9" ht="18.75">
      <c r="A25" s="426"/>
      <c r="B25" s="43"/>
      <c r="C25" s="44"/>
      <c r="D25" s="45"/>
      <c r="E25" s="378" t="s">
        <v>122</v>
      </c>
      <c r="F25" s="43" t="s">
        <v>322</v>
      </c>
      <c r="G25" s="44">
        <v>43256</v>
      </c>
      <c r="H25" s="102">
        <v>19422.75</v>
      </c>
      <c r="I25" s="342"/>
    </row>
    <row r="26" spans="1:9" ht="18.75">
      <c r="A26" s="426"/>
      <c r="B26" s="43"/>
      <c r="C26" s="44"/>
      <c r="D26" s="45"/>
      <c r="E26" s="378" t="s">
        <v>122</v>
      </c>
      <c r="F26" s="43" t="s">
        <v>239</v>
      </c>
      <c r="G26" s="44">
        <v>43257</v>
      </c>
      <c r="H26" s="102">
        <v>7769.1</v>
      </c>
      <c r="I26" s="342"/>
    </row>
    <row r="27" spans="1:9" ht="18.75">
      <c r="A27" s="426"/>
      <c r="B27" s="43"/>
      <c r="C27" s="44"/>
      <c r="D27" s="45"/>
      <c r="E27" s="378" t="s">
        <v>122</v>
      </c>
      <c r="F27" s="43" t="s">
        <v>319</v>
      </c>
      <c r="G27" s="44">
        <v>43271</v>
      </c>
      <c r="H27" s="102">
        <v>9211.46</v>
      </c>
      <c r="I27" s="342"/>
    </row>
    <row r="28" spans="1:9" ht="18.75">
      <c r="A28" s="426"/>
      <c r="B28" s="43"/>
      <c r="C28" s="44"/>
      <c r="D28" s="45"/>
      <c r="E28" s="378" t="s">
        <v>122</v>
      </c>
      <c r="F28" s="43" t="s">
        <v>320</v>
      </c>
      <c r="G28" s="44">
        <v>43271</v>
      </c>
      <c r="H28" s="102">
        <v>13899.04</v>
      </c>
      <c r="I28" s="342"/>
    </row>
    <row r="29" spans="1:9" ht="18.75">
      <c r="A29" s="426"/>
      <c r="B29" s="43"/>
      <c r="C29" s="44"/>
      <c r="D29" s="45"/>
      <c r="E29" s="378" t="s">
        <v>122</v>
      </c>
      <c r="F29" s="43" t="s">
        <v>321</v>
      </c>
      <c r="G29" s="44">
        <v>43271</v>
      </c>
      <c r="H29" s="102">
        <v>86702.16</v>
      </c>
      <c r="I29" s="342"/>
    </row>
    <row r="30" spans="1:9" ht="18.75">
      <c r="A30" s="426"/>
      <c r="B30" s="43"/>
      <c r="C30" s="44"/>
      <c r="D30" s="45"/>
      <c r="E30" s="378"/>
      <c r="F30" s="43"/>
      <c r="G30" s="44"/>
      <c r="H30" s="102"/>
      <c r="I30" s="342"/>
    </row>
    <row r="31" spans="1:9" ht="18.75">
      <c r="A31" s="426" t="s">
        <v>139</v>
      </c>
      <c r="B31" s="43">
        <v>2</v>
      </c>
      <c r="C31" s="44">
        <v>43165</v>
      </c>
      <c r="D31" s="45">
        <v>10032</v>
      </c>
      <c r="E31" s="378"/>
      <c r="F31" s="43"/>
      <c r="G31" s="44"/>
      <c r="H31" s="89">
        <f>SUM(H32:H34)</f>
        <v>10032</v>
      </c>
      <c r="I31" s="342" t="s">
        <v>129</v>
      </c>
    </row>
    <row r="32" spans="1:9" ht="18.75">
      <c r="A32" s="426"/>
      <c r="B32" s="43"/>
      <c r="C32" s="44"/>
      <c r="D32" s="45"/>
      <c r="E32" s="378" t="s">
        <v>140</v>
      </c>
      <c r="F32" s="43">
        <v>33</v>
      </c>
      <c r="G32" s="44">
        <v>43166</v>
      </c>
      <c r="H32" s="102">
        <v>1003.2</v>
      </c>
      <c r="I32" s="342"/>
    </row>
    <row r="33" spans="1:9" ht="18.75">
      <c r="A33" s="426"/>
      <c r="B33" s="43"/>
      <c r="C33" s="44"/>
      <c r="D33" s="45"/>
      <c r="E33" s="378" t="s">
        <v>140</v>
      </c>
      <c r="F33" s="43">
        <v>57</v>
      </c>
      <c r="G33" s="44">
        <v>43203</v>
      </c>
      <c r="H33" s="102">
        <v>1003.2</v>
      </c>
      <c r="I33" s="342"/>
    </row>
    <row r="34" spans="1:9" ht="18.75">
      <c r="A34" s="426"/>
      <c r="B34" s="43"/>
      <c r="C34" s="44"/>
      <c r="D34" s="45"/>
      <c r="E34" s="378" t="s">
        <v>140</v>
      </c>
      <c r="F34" s="43">
        <v>91</v>
      </c>
      <c r="G34" s="44">
        <v>43271</v>
      </c>
      <c r="H34" s="102">
        <v>8025.6</v>
      </c>
      <c r="I34" s="342"/>
    </row>
    <row r="35" spans="1:9" ht="18.75">
      <c r="A35" s="426"/>
      <c r="B35" s="43"/>
      <c r="C35" s="44"/>
      <c r="D35" s="45"/>
      <c r="E35" s="378"/>
      <c r="F35" s="43"/>
      <c r="G35" s="44"/>
      <c r="H35" s="102"/>
      <c r="I35" s="342"/>
    </row>
    <row r="36" spans="1:9" ht="18.75">
      <c r="A36" s="426" t="s">
        <v>139</v>
      </c>
      <c r="B36" s="43">
        <v>1</v>
      </c>
      <c r="C36" s="44">
        <v>43165</v>
      </c>
      <c r="D36" s="45">
        <v>169764.6</v>
      </c>
      <c r="E36" s="378"/>
      <c r="F36" s="43"/>
      <c r="G36" s="44"/>
      <c r="H36" s="89">
        <f>SUM(H37:H43)</f>
        <v>169764.6</v>
      </c>
      <c r="I36" s="342" t="s">
        <v>213</v>
      </c>
    </row>
    <row r="37" spans="1:9" ht="18.75">
      <c r="A37" s="426"/>
      <c r="B37" s="43"/>
      <c r="C37" s="44"/>
      <c r="D37" s="45"/>
      <c r="E37" s="378" t="s">
        <v>141</v>
      </c>
      <c r="F37" s="43">
        <v>30</v>
      </c>
      <c r="G37" s="44">
        <v>43166</v>
      </c>
      <c r="H37" s="102">
        <v>18956.1</v>
      </c>
      <c r="I37" s="342"/>
    </row>
    <row r="38" spans="1:9" ht="18.75">
      <c r="A38" s="426"/>
      <c r="B38" s="43"/>
      <c r="C38" s="44"/>
      <c r="D38" s="45"/>
      <c r="E38" s="378" t="s">
        <v>141</v>
      </c>
      <c r="F38" s="43">
        <v>47</v>
      </c>
      <c r="G38" s="44">
        <v>43201</v>
      </c>
      <c r="H38" s="102">
        <v>2879.4</v>
      </c>
      <c r="I38" s="342"/>
    </row>
    <row r="39" spans="1:9" ht="18.75">
      <c r="A39" s="426"/>
      <c r="B39" s="43"/>
      <c r="C39" s="44"/>
      <c r="D39" s="45"/>
      <c r="E39" s="378" t="s">
        <v>141</v>
      </c>
      <c r="F39" s="43">
        <v>56</v>
      </c>
      <c r="G39" s="44">
        <v>43203</v>
      </c>
      <c r="H39" s="102">
        <v>20228.4</v>
      </c>
      <c r="I39" s="342"/>
    </row>
    <row r="40" spans="1:9" ht="18.75">
      <c r="A40" s="426"/>
      <c r="B40" s="43"/>
      <c r="C40" s="44"/>
      <c r="D40" s="45"/>
      <c r="E40" s="378" t="s">
        <v>141</v>
      </c>
      <c r="F40" s="43">
        <v>65</v>
      </c>
      <c r="G40" s="44">
        <v>43228</v>
      </c>
      <c r="H40" s="102">
        <v>20045.35</v>
      </c>
      <c r="I40" s="342"/>
    </row>
    <row r="41" spans="1:9" ht="18.75">
      <c r="A41" s="426"/>
      <c r="B41" s="43"/>
      <c r="C41" s="44"/>
      <c r="D41" s="45"/>
      <c r="E41" s="378" t="s">
        <v>141</v>
      </c>
      <c r="F41" s="43">
        <v>87</v>
      </c>
      <c r="G41" s="44">
        <v>43266</v>
      </c>
      <c r="H41" s="102">
        <v>4932.35</v>
      </c>
      <c r="I41" s="342"/>
    </row>
    <row r="42" spans="1:9" ht="18.75">
      <c r="A42" s="426"/>
      <c r="B42" s="43"/>
      <c r="C42" s="44"/>
      <c r="D42" s="45"/>
      <c r="E42" s="378" t="s">
        <v>141</v>
      </c>
      <c r="F42" s="43">
        <v>92</v>
      </c>
      <c r="G42" s="44">
        <v>43271</v>
      </c>
      <c r="H42" s="102">
        <v>102723</v>
      </c>
      <c r="I42" s="342"/>
    </row>
    <row r="43" spans="1:9" ht="18.75">
      <c r="A43" s="426"/>
      <c r="B43" s="43"/>
      <c r="C43" s="44"/>
      <c r="D43" s="45"/>
      <c r="E43" s="378"/>
      <c r="F43" s="43"/>
      <c r="G43" s="44"/>
      <c r="H43" s="102"/>
      <c r="I43" s="342"/>
    </row>
    <row r="44" spans="1:9" ht="18.75">
      <c r="A44" s="426" t="s">
        <v>126</v>
      </c>
      <c r="B44" s="43">
        <v>5</v>
      </c>
      <c r="C44" s="44">
        <v>43160</v>
      </c>
      <c r="D44" s="45">
        <v>2255</v>
      </c>
      <c r="E44" s="378"/>
      <c r="F44" s="43"/>
      <c r="G44" s="44"/>
      <c r="H44" s="89">
        <f>SUM(H45:H46)</f>
        <v>2255</v>
      </c>
      <c r="I44" s="342"/>
    </row>
    <row r="45" spans="1:9" ht="18.75">
      <c r="A45" s="29"/>
      <c r="B45" s="43"/>
      <c r="C45" s="44"/>
      <c r="D45" s="45"/>
      <c r="E45" s="378" t="s">
        <v>128</v>
      </c>
      <c r="F45" s="43">
        <v>8</v>
      </c>
      <c r="G45" s="44">
        <v>43161</v>
      </c>
      <c r="H45" s="102">
        <v>1375</v>
      </c>
      <c r="I45" s="342" t="s">
        <v>129</v>
      </c>
    </row>
    <row r="46" spans="1:9" ht="18.75">
      <c r="A46" s="29"/>
      <c r="B46" s="4"/>
      <c r="C46" s="5"/>
      <c r="D46" s="6"/>
      <c r="E46" s="378" t="s">
        <v>127</v>
      </c>
      <c r="F46" s="43">
        <v>8</v>
      </c>
      <c r="G46" s="44">
        <v>43161</v>
      </c>
      <c r="H46" s="102">
        <v>880</v>
      </c>
      <c r="I46" s="342" t="s">
        <v>130</v>
      </c>
    </row>
    <row r="47" spans="1:9" ht="23.25">
      <c r="A47" s="407" t="s">
        <v>18</v>
      </c>
      <c r="B47" s="408"/>
      <c r="C47" s="408"/>
      <c r="D47" s="405">
        <f>SUM(D12:D22)</f>
        <v>232725.51</v>
      </c>
      <c r="E47" s="409"/>
      <c r="F47" s="408"/>
      <c r="G47" s="417"/>
      <c r="H47" s="406">
        <f>H44+H36+H31+H21+H13</f>
        <v>414501.23000000004</v>
      </c>
      <c r="I47" s="75"/>
    </row>
    <row r="48" spans="1:9" ht="18.75">
      <c r="A48" s="90"/>
      <c r="B48" s="8"/>
      <c r="C48" s="8"/>
      <c r="D48" s="24"/>
      <c r="E48" s="57"/>
      <c r="F48" s="8"/>
      <c r="G48" s="7"/>
      <c r="H48" s="89"/>
      <c r="I48" s="75"/>
    </row>
    <row r="49" spans="1:9" ht="18.75" customHeight="1">
      <c r="A49" s="560" t="s">
        <v>16</v>
      </c>
      <c r="B49" s="561"/>
      <c r="C49" s="561"/>
      <c r="D49" s="561"/>
      <c r="E49" s="561"/>
      <c r="F49" s="561"/>
      <c r="G49" s="561"/>
      <c r="H49" s="562"/>
      <c r="I49" s="75"/>
    </row>
    <row r="50" spans="1:9" ht="18.75">
      <c r="A50" s="379" t="s">
        <v>21</v>
      </c>
      <c r="B50" s="58" t="s">
        <v>24</v>
      </c>
      <c r="C50" s="59">
        <v>43137</v>
      </c>
      <c r="D50" s="6">
        <v>48000</v>
      </c>
      <c r="E50" s="60"/>
      <c r="F50" s="52"/>
      <c r="G50" s="52"/>
      <c r="H50" s="102">
        <v>10939.1</v>
      </c>
      <c r="I50" s="75"/>
    </row>
    <row r="51" spans="1:9" ht="18.75">
      <c r="A51" s="379" t="s">
        <v>25</v>
      </c>
      <c r="B51" s="58" t="s">
        <v>26</v>
      </c>
      <c r="C51" s="59">
        <v>43137</v>
      </c>
      <c r="D51" s="6">
        <v>300000</v>
      </c>
      <c r="E51" s="60"/>
      <c r="F51" s="8"/>
      <c r="G51" s="7"/>
      <c r="H51" s="102">
        <v>171276.7</v>
      </c>
      <c r="I51" s="75"/>
    </row>
    <row r="52" spans="1:9" ht="18.75">
      <c r="A52" s="379" t="s">
        <v>27</v>
      </c>
      <c r="B52" s="58" t="s">
        <v>105</v>
      </c>
      <c r="C52" s="59">
        <v>43137</v>
      </c>
      <c r="D52" s="6">
        <v>300000</v>
      </c>
      <c r="E52" s="60"/>
      <c r="F52" s="8"/>
      <c r="G52" s="7"/>
      <c r="H52" s="102">
        <v>288534.22</v>
      </c>
      <c r="I52" s="75"/>
    </row>
    <row r="53" spans="1:9" ht="18.75">
      <c r="A53" s="379" t="s">
        <v>28</v>
      </c>
      <c r="B53" s="58" t="s">
        <v>106</v>
      </c>
      <c r="C53" s="59">
        <v>43137</v>
      </c>
      <c r="D53" s="6">
        <v>446.91</v>
      </c>
      <c r="E53" s="60"/>
      <c r="F53" s="8"/>
      <c r="G53" s="7"/>
      <c r="H53" s="102">
        <v>446.91</v>
      </c>
      <c r="I53" s="75"/>
    </row>
    <row r="54" spans="1:9" ht="18.75">
      <c r="A54" s="379" t="s">
        <v>232</v>
      </c>
      <c r="B54" s="58" t="s">
        <v>238</v>
      </c>
      <c r="C54" s="59">
        <v>43208</v>
      </c>
      <c r="D54" s="6">
        <v>1063.8</v>
      </c>
      <c r="E54" s="60"/>
      <c r="F54" s="8"/>
      <c r="G54" s="7"/>
      <c r="H54" s="102">
        <v>1063.8</v>
      </c>
      <c r="I54" s="75"/>
    </row>
    <row r="55" spans="1:9" ht="23.25">
      <c r="A55" s="407" t="s">
        <v>23</v>
      </c>
      <c r="B55" s="412"/>
      <c r="C55" s="413"/>
      <c r="D55" s="405">
        <f>SUM(D50:D54)</f>
        <v>649510.7100000001</v>
      </c>
      <c r="E55" s="414"/>
      <c r="F55" s="415"/>
      <c r="G55" s="416"/>
      <c r="H55" s="405">
        <f>SUM(H50:H54)</f>
        <v>472260.73</v>
      </c>
      <c r="I55" s="75"/>
    </row>
    <row r="56" spans="1:9" ht="18.75" customHeight="1">
      <c r="A56" s="563" t="s">
        <v>19</v>
      </c>
      <c r="B56" s="564"/>
      <c r="C56" s="564"/>
      <c r="D56" s="564"/>
      <c r="E56" s="564"/>
      <c r="F56" s="564"/>
      <c r="G56" s="564"/>
      <c r="H56" s="565"/>
      <c r="I56" s="75"/>
    </row>
    <row r="57" spans="1:9" ht="18.75">
      <c r="A57" s="379" t="s">
        <v>21</v>
      </c>
      <c r="B57" s="380" t="s">
        <v>187</v>
      </c>
      <c r="C57" s="381">
        <v>43137</v>
      </c>
      <c r="D57" s="45"/>
      <c r="E57" s="57"/>
      <c r="F57" s="8"/>
      <c r="G57" s="7"/>
      <c r="H57" s="89"/>
      <c r="I57" s="75"/>
    </row>
    <row r="58" spans="1:9" ht="18.75">
      <c r="A58" s="379" t="s">
        <v>25</v>
      </c>
      <c r="B58" s="380" t="s">
        <v>186</v>
      </c>
      <c r="C58" s="381">
        <v>43137</v>
      </c>
      <c r="D58" s="45">
        <v>300000</v>
      </c>
      <c r="E58" s="57"/>
      <c r="F58" s="8"/>
      <c r="G58" s="7"/>
      <c r="H58" s="102">
        <v>247267.11</v>
      </c>
      <c r="I58" s="75"/>
    </row>
    <row r="59" spans="1:9" ht="18.75">
      <c r="A59" s="379" t="s">
        <v>27</v>
      </c>
      <c r="B59" s="380" t="s">
        <v>185</v>
      </c>
      <c r="C59" s="381">
        <v>43166</v>
      </c>
      <c r="D59" s="45">
        <v>300000</v>
      </c>
      <c r="E59" s="60"/>
      <c r="F59" s="52"/>
      <c r="G59" s="52"/>
      <c r="H59" s="102">
        <v>236806.93</v>
      </c>
      <c r="I59" s="75"/>
    </row>
    <row r="60" spans="1:9" ht="18.75">
      <c r="A60" s="91"/>
      <c r="B60" s="58"/>
      <c r="C60" s="59"/>
      <c r="D60" s="6"/>
      <c r="E60" s="60"/>
      <c r="F60" s="8"/>
      <c r="G60" s="7"/>
      <c r="H60" s="116"/>
      <c r="I60" s="75"/>
    </row>
    <row r="61" spans="1:9" ht="23.25">
      <c r="A61" s="407" t="s">
        <v>23</v>
      </c>
      <c r="B61" s="412"/>
      <c r="C61" s="413"/>
      <c r="D61" s="405">
        <f>SUM(D57:D60)</f>
        <v>600000</v>
      </c>
      <c r="E61" s="414"/>
      <c r="F61" s="415"/>
      <c r="G61" s="416"/>
      <c r="H61" s="405">
        <f>SUM(H57:H60)</f>
        <v>484074.04</v>
      </c>
      <c r="I61" s="75"/>
    </row>
    <row r="62" spans="1:9" ht="18.75">
      <c r="A62" s="426"/>
      <c r="B62" s="4"/>
      <c r="C62" s="5"/>
      <c r="D62" s="6"/>
      <c r="E62" s="11"/>
      <c r="F62" s="43"/>
      <c r="G62" s="44"/>
      <c r="H62" s="102"/>
      <c r="I62" s="342"/>
    </row>
    <row r="63" spans="1:9" ht="18.75">
      <c r="A63" s="426" t="s">
        <v>21</v>
      </c>
      <c r="B63" s="4" t="s">
        <v>117</v>
      </c>
      <c r="C63" s="5">
        <v>43160</v>
      </c>
      <c r="D63" s="6">
        <v>15000</v>
      </c>
      <c r="E63" s="378"/>
      <c r="F63" s="343"/>
      <c r="G63" s="343"/>
      <c r="H63" s="344">
        <f>SUM(H64:H67)</f>
        <v>48146.729999999996</v>
      </c>
      <c r="I63" s="342" t="s">
        <v>118</v>
      </c>
    </row>
    <row r="64" spans="1:9" ht="18.75">
      <c r="A64" s="426"/>
      <c r="B64" s="4"/>
      <c r="C64" s="5"/>
      <c r="D64" s="6"/>
      <c r="E64" s="378" t="s">
        <v>22</v>
      </c>
      <c r="F64" s="4">
        <v>5954</v>
      </c>
      <c r="G64" s="5">
        <v>43160</v>
      </c>
      <c r="H64" s="102">
        <v>7596.79</v>
      </c>
      <c r="I64" s="342"/>
    </row>
    <row r="65" spans="1:9" ht="18.75">
      <c r="A65" s="426"/>
      <c r="B65" s="4"/>
      <c r="C65" s="5"/>
      <c r="D65" s="6"/>
      <c r="E65" s="378" t="s">
        <v>22</v>
      </c>
      <c r="F65" s="4">
        <v>12616</v>
      </c>
      <c r="G65" s="5">
        <v>43235</v>
      </c>
      <c r="H65" s="102">
        <v>7316.66</v>
      </c>
      <c r="I65" s="342"/>
    </row>
    <row r="66" spans="1:9" ht="18.75">
      <c r="A66" s="426"/>
      <c r="B66" s="4"/>
      <c r="C66" s="5"/>
      <c r="D66" s="6"/>
      <c r="E66" s="378" t="s">
        <v>22</v>
      </c>
      <c r="F66" s="4">
        <v>14488</v>
      </c>
      <c r="G66" s="5">
        <v>43255</v>
      </c>
      <c r="H66" s="102">
        <v>12158.52</v>
      </c>
      <c r="I66" s="342"/>
    </row>
    <row r="67" spans="1:9" ht="18.75">
      <c r="A67" s="426"/>
      <c r="B67" s="4"/>
      <c r="C67" s="5"/>
      <c r="D67" s="6"/>
      <c r="E67" s="378" t="s">
        <v>22</v>
      </c>
      <c r="F67" s="4">
        <v>16289</v>
      </c>
      <c r="G67" s="5">
        <v>43272</v>
      </c>
      <c r="H67" s="102">
        <v>21074.76</v>
      </c>
      <c r="I67" s="342"/>
    </row>
    <row r="68" spans="1:9" ht="18.75">
      <c r="A68" s="426"/>
      <c r="B68" s="4"/>
      <c r="C68" s="5"/>
      <c r="D68" s="6"/>
      <c r="E68" s="378"/>
      <c r="F68" s="4"/>
      <c r="G68" s="5"/>
      <c r="H68" s="102"/>
      <c r="I68" s="342"/>
    </row>
    <row r="69" spans="1:9" ht="18.75">
      <c r="A69" s="426" t="s">
        <v>139</v>
      </c>
      <c r="B69" s="43">
        <v>37</v>
      </c>
      <c r="C69" s="44">
        <v>43202</v>
      </c>
      <c r="D69" s="45">
        <v>7250</v>
      </c>
      <c r="E69" s="11"/>
      <c r="F69" s="4"/>
      <c r="G69" s="5"/>
      <c r="H69" s="89">
        <f>SUM(D69:G69)</f>
        <v>7250</v>
      </c>
      <c r="I69" s="342" t="s">
        <v>215</v>
      </c>
    </row>
    <row r="70" spans="1:9" ht="18.75">
      <c r="A70" s="426"/>
      <c r="B70" s="43"/>
      <c r="C70" s="44"/>
      <c r="D70" s="45"/>
      <c r="E70" s="11" t="s">
        <v>216</v>
      </c>
      <c r="F70" s="4">
        <v>55</v>
      </c>
      <c r="G70" s="5">
        <v>43202</v>
      </c>
      <c r="H70" s="102">
        <v>7250</v>
      </c>
      <c r="I70" s="342"/>
    </row>
    <row r="71" spans="1:9" ht="18.75">
      <c r="A71" s="426"/>
      <c r="B71" s="43"/>
      <c r="C71" s="44"/>
      <c r="D71" s="45"/>
      <c r="E71" s="11"/>
      <c r="F71" s="4"/>
      <c r="G71" s="5"/>
      <c r="H71" s="102"/>
      <c r="I71" s="342"/>
    </row>
    <row r="72" spans="1:9" ht="18.75">
      <c r="A72" s="426" t="s">
        <v>119</v>
      </c>
      <c r="B72" s="43">
        <v>39</v>
      </c>
      <c r="C72" s="44">
        <v>43208</v>
      </c>
      <c r="D72" s="45">
        <v>6094.72</v>
      </c>
      <c r="E72" s="434"/>
      <c r="F72" s="43"/>
      <c r="G72" s="44"/>
      <c r="H72" s="89">
        <f>SUM(H73:H74)</f>
        <v>6094.72</v>
      </c>
      <c r="I72" s="342"/>
    </row>
    <row r="73" spans="1:9" ht="18.75">
      <c r="A73" s="426"/>
      <c r="B73" s="43"/>
      <c r="C73" s="44"/>
      <c r="D73" s="45"/>
      <c r="E73" s="378" t="s">
        <v>235</v>
      </c>
      <c r="F73" s="43" t="s">
        <v>234</v>
      </c>
      <c r="G73" s="44">
        <v>43208</v>
      </c>
      <c r="H73" s="102">
        <v>1968.8</v>
      </c>
      <c r="I73" s="342" t="s">
        <v>236</v>
      </c>
    </row>
    <row r="74" spans="1:9" ht="18.75">
      <c r="A74" s="426"/>
      <c r="B74" s="4"/>
      <c r="C74" s="5"/>
      <c r="D74" s="6"/>
      <c r="E74" s="378" t="s">
        <v>237</v>
      </c>
      <c r="F74" s="43" t="s">
        <v>234</v>
      </c>
      <c r="G74" s="44">
        <v>43208</v>
      </c>
      <c r="H74" s="102">
        <v>4125.92</v>
      </c>
      <c r="I74" s="342" t="s">
        <v>129</v>
      </c>
    </row>
    <row r="75" spans="1:9" ht="18.75">
      <c r="A75" s="426"/>
      <c r="B75" s="4"/>
      <c r="C75" s="5"/>
      <c r="D75" s="6"/>
      <c r="E75" s="378"/>
      <c r="F75" s="43"/>
      <c r="G75" s="44"/>
      <c r="H75" s="102"/>
      <c r="I75" s="342"/>
    </row>
    <row r="76" spans="1:9" ht="18.75">
      <c r="A76" s="379" t="s">
        <v>25</v>
      </c>
      <c r="B76" s="380" t="s">
        <v>178</v>
      </c>
      <c r="C76" s="381">
        <v>43160</v>
      </c>
      <c r="D76" s="45">
        <v>99100</v>
      </c>
      <c r="E76" s="396"/>
      <c r="F76" s="8"/>
      <c r="G76" s="7"/>
      <c r="H76" s="397">
        <f>SUM(H77:H84)</f>
        <v>59492.71</v>
      </c>
      <c r="I76" s="342"/>
    </row>
    <row r="77" spans="1:9" ht="18.75">
      <c r="A77" s="379"/>
      <c r="B77" s="380"/>
      <c r="C77" s="381"/>
      <c r="D77" s="45"/>
      <c r="E77" s="396" t="s">
        <v>180</v>
      </c>
      <c r="F77" s="8">
        <v>1</v>
      </c>
      <c r="G77" s="395">
        <v>43173</v>
      </c>
      <c r="H77" s="102">
        <v>7696.93</v>
      </c>
      <c r="I77" s="342"/>
    </row>
    <row r="78" spans="1:9" ht="18.75">
      <c r="A78" s="379"/>
      <c r="B78" s="380"/>
      <c r="C78" s="381"/>
      <c r="D78" s="45"/>
      <c r="E78" s="396" t="s">
        <v>180</v>
      </c>
      <c r="F78" s="8">
        <v>2</v>
      </c>
      <c r="G78" s="395">
        <v>43195</v>
      </c>
      <c r="H78" s="102">
        <v>8785.9</v>
      </c>
      <c r="I78" s="342"/>
    </row>
    <row r="79" spans="1:9" ht="18.75">
      <c r="A79" s="426"/>
      <c r="B79" s="4"/>
      <c r="C79" s="5"/>
      <c r="D79" s="6"/>
      <c r="E79" s="396" t="s">
        <v>180</v>
      </c>
      <c r="F79" s="8">
        <v>3</v>
      </c>
      <c r="G79" s="395">
        <v>43208</v>
      </c>
      <c r="H79" s="102">
        <v>4523.89</v>
      </c>
      <c r="I79" s="342"/>
    </row>
    <row r="80" spans="1:9" ht="18.75">
      <c r="A80" s="426"/>
      <c r="B80" s="4"/>
      <c r="C80" s="5"/>
      <c r="D80" s="6"/>
      <c r="E80" s="396" t="s">
        <v>180</v>
      </c>
      <c r="F80" s="8">
        <v>4</v>
      </c>
      <c r="G80" s="395">
        <v>43223</v>
      </c>
      <c r="H80" s="102">
        <v>8697.45</v>
      </c>
      <c r="I80" s="342"/>
    </row>
    <row r="81" spans="1:9" ht="18.75">
      <c r="A81" s="426"/>
      <c r="B81" s="4"/>
      <c r="C81" s="5"/>
      <c r="D81" s="6"/>
      <c r="E81" s="396" t="s">
        <v>180</v>
      </c>
      <c r="F81" s="8">
        <v>5</v>
      </c>
      <c r="G81" s="395">
        <v>43237</v>
      </c>
      <c r="H81" s="102">
        <v>7689.85</v>
      </c>
      <c r="I81" s="342"/>
    </row>
    <row r="82" spans="1:9" ht="18.75">
      <c r="A82" s="426"/>
      <c r="B82" s="4"/>
      <c r="C82" s="5"/>
      <c r="D82" s="6"/>
      <c r="E82" s="396" t="s">
        <v>180</v>
      </c>
      <c r="F82" s="8">
        <v>6</v>
      </c>
      <c r="G82" s="395">
        <v>43256</v>
      </c>
      <c r="H82" s="102">
        <v>3131.27</v>
      </c>
      <c r="I82" s="342"/>
    </row>
    <row r="83" spans="1:9" ht="18.75">
      <c r="A83" s="426"/>
      <c r="B83" s="4"/>
      <c r="C83" s="5"/>
      <c r="D83" s="6"/>
      <c r="E83" s="396" t="s">
        <v>180</v>
      </c>
      <c r="F83" s="8">
        <v>7</v>
      </c>
      <c r="G83" s="395">
        <v>43271</v>
      </c>
      <c r="H83" s="102">
        <v>10081.93</v>
      </c>
      <c r="I83" s="342"/>
    </row>
    <row r="84" spans="1:9" ht="18.75">
      <c r="A84" s="426"/>
      <c r="B84" s="4"/>
      <c r="C84" s="5"/>
      <c r="D84" s="6"/>
      <c r="E84" s="396" t="s">
        <v>180</v>
      </c>
      <c r="F84" s="8">
        <v>8</v>
      </c>
      <c r="G84" s="395">
        <v>43195</v>
      </c>
      <c r="H84" s="102">
        <v>8885.49</v>
      </c>
      <c r="I84" s="342"/>
    </row>
    <row r="85" spans="1:9" ht="18.75">
      <c r="A85" s="426"/>
      <c r="B85" s="4"/>
      <c r="C85" s="5"/>
      <c r="D85" s="6"/>
      <c r="E85" s="396"/>
      <c r="F85" s="8"/>
      <c r="G85" s="395"/>
      <c r="H85" s="102"/>
      <c r="I85" s="342"/>
    </row>
    <row r="86" spans="1:9" ht="18.75">
      <c r="A86" s="426" t="s">
        <v>119</v>
      </c>
      <c r="B86" s="43"/>
      <c r="C86" s="44"/>
      <c r="D86" s="45"/>
      <c r="E86" s="434"/>
      <c r="F86" s="43"/>
      <c r="G86" s="44"/>
      <c r="H86" s="89">
        <f>SUM(H87:H88)</f>
        <v>4514.3</v>
      </c>
      <c r="I86" s="342"/>
    </row>
    <row r="87" spans="1:9" ht="18.75">
      <c r="A87" s="426"/>
      <c r="B87" s="43" t="s">
        <v>327</v>
      </c>
      <c r="C87" s="502">
        <v>43265</v>
      </c>
      <c r="D87" s="45">
        <v>2925.29</v>
      </c>
      <c r="E87" s="378" t="s">
        <v>323</v>
      </c>
      <c r="F87" s="43" t="s">
        <v>234</v>
      </c>
      <c r="G87" s="44">
        <v>43265</v>
      </c>
      <c r="H87" s="102">
        <v>2925.29</v>
      </c>
      <c r="I87" s="342" t="s">
        <v>328</v>
      </c>
    </row>
    <row r="88" spans="1:9" ht="18.75">
      <c r="A88" s="426"/>
      <c r="B88" s="4" t="s">
        <v>326</v>
      </c>
      <c r="C88" s="44">
        <v>43265</v>
      </c>
      <c r="D88" s="6">
        <v>1589.01</v>
      </c>
      <c r="E88" s="378" t="s">
        <v>324</v>
      </c>
      <c r="F88" s="43" t="s">
        <v>325</v>
      </c>
      <c r="G88" s="44">
        <v>43265</v>
      </c>
      <c r="H88" s="102">
        <v>1589.01</v>
      </c>
      <c r="I88" s="342" t="s">
        <v>118</v>
      </c>
    </row>
    <row r="89" spans="1:9" ht="18.75">
      <c r="A89" s="426"/>
      <c r="B89" s="4"/>
      <c r="C89" s="44"/>
      <c r="D89" s="6"/>
      <c r="E89" s="378"/>
      <c r="F89" s="43"/>
      <c r="G89" s="44"/>
      <c r="H89" s="102"/>
      <c r="I89" s="342"/>
    </row>
    <row r="90" spans="1:9" ht="18.75">
      <c r="A90" s="426" t="s">
        <v>350</v>
      </c>
      <c r="B90" s="4" t="s">
        <v>353</v>
      </c>
      <c r="C90" s="44">
        <v>43271</v>
      </c>
      <c r="D90" s="6">
        <v>2074</v>
      </c>
      <c r="E90" s="378" t="s">
        <v>351</v>
      </c>
      <c r="F90" s="43">
        <v>1878</v>
      </c>
      <c r="G90" s="44">
        <v>43271</v>
      </c>
      <c r="H90" s="89">
        <v>2074</v>
      </c>
      <c r="I90" s="342" t="s">
        <v>352</v>
      </c>
    </row>
    <row r="91" spans="1:9" ht="18.75">
      <c r="A91" s="426"/>
      <c r="B91" s="4"/>
      <c r="C91" s="44"/>
      <c r="D91" s="6"/>
      <c r="E91" s="378"/>
      <c r="F91" s="43"/>
      <c r="G91" s="44"/>
      <c r="H91" s="102"/>
      <c r="I91" s="342"/>
    </row>
    <row r="92" spans="1:9" ht="23.25">
      <c r="A92" s="407" t="s">
        <v>1</v>
      </c>
      <c r="B92" s="408"/>
      <c r="C92" s="408"/>
      <c r="D92" s="405">
        <f>SUM(D63:D91)</f>
        <v>134033.02</v>
      </c>
      <c r="E92" s="409"/>
      <c r="F92" s="410"/>
      <c r="G92" s="411"/>
      <c r="H92" s="406">
        <f>H86+H76+H72+H69+H63+H90</f>
        <v>127572.45999999999</v>
      </c>
      <c r="I92" s="75"/>
    </row>
    <row r="93" spans="1:9" ht="18.75">
      <c r="A93" s="370"/>
      <c r="B93" s="371"/>
      <c r="C93" s="371"/>
      <c r="D93" s="372"/>
      <c r="E93" s="55"/>
      <c r="F93" s="373"/>
      <c r="G93" s="374"/>
      <c r="H93" s="375"/>
      <c r="I93" s="75"/>
    </row>
    <row r="94" spans="1:9" ht="18.75">
      <c r="A94" s="427" t="s">
        <v>181</v>
      </c>
      <c r="B94" s="8" t="s">
        <v>182</v>
      </c>
      <c r="C94" s="9">
        <v>43194</v>
      </c>
      <c r="D94" s="326">
        <v>26907</v>
      </c>
      <c r="E94" s="400"/>
      <c r="F94" s="401"/>
      <c r="G94" s="398"/>
      <c r="H94" s="46">
        <f>SUM(H95:H95)</f>
        <v>23043</v>
      </c>
      <c r="I94" s="342"/>
    </row>
    <row r="95" spans="1:9" ht="18.75">
      <c r="A95" s="427"/>
      <c r="B95" s="8"/>
      <c r="C95" s="9"/>
      <c r="D95" s="326"/>
      <c r="E95" s="400" t="s">
        <v>183</v>
      </c>
      <c r="F95" s="401">
        <v>43194</v>
      </c>
      <c r="G95" s="398">
        <v>20</v>
      </c>
      <c r="H95" s="402">
        <v>23043</v>
      </c>
      <c r="I95" s="342" t="s">
        <v>184</v>
      </c>
    </row>
    <row r="96" spans="1:9" ht="18.75">
      <c r="A96" s="427"/>
      <c r="B96" s="8"/>
      <c r="C96" s="9"/>
      <c r="D96" s="326"/>
      <c r="E96" s="400"/>
      <c r="F96" s="401"/>
      <c r="G96" s="398"/>
      <c r="H96" s="46"/>
      <c r="I96" s="342"/>
    </row>
    <row r="97" spans="1:9" ht="18.75">
      <c r="A97" s="427" t="s">
        <v>188</v>
      </c>
      <c r="B97" s="8" t="s">
        <v>205</v>
      </c>
      <c r="C97" s="9">
        <v>43195</v>
      </c>
      <c r="D97" s="326">
        <v>14742</v>
      </c>
      <c r="E97" s="400" t="s">
        <v>189</v>
      </c>
      <c r="F97" s="401">
        <v>43195</v>
      </c>
      <c r="G97" s="398">
        <v>199</v>
      </c>
      <c r="H97" s="46">
        <f>SUM(H98:H104)</f>
        <v>14742</v>
      </c>
      <c r="I97" s="342"/>
    </row>
    <row r="98" spans="1:9" ht="18.75">
      <c r="A98" s="427"/>
      <c r="B98" s="8"/>
      <c r="C98" s="9"/>
      <c r="D98" s="326"/>
      <c r="E98" s="400" t="s">
        <v>190</v>
      </c>
      <c r="F98" s="401"/>
      <c r="G98" s="399"/>
      <c r="H98" s="402">
        <v>240</v>
      </c>
      <c r="I98" s="342" t="s">
        <v>191</v>
      </c>
    </row>
    <row r="99" spans="1:9" ht="18.75">
      <c r="A99" s="427"/>
      <c r="B99" s="8"/>
      <c r="C99" s="9"/>
      <c r="D99" s="326"/>
      <c r="E99" s="400" t="s">
        <v>192</v>
      </c>
      <c r="F99" s="401"/>
      <c r="G99" s="399"/>
      <c r="H99" s="402">
        <v>840</v>
      </c>
      <c r="I99" s="342" t="s">
        <v>193</v>
      </c>
    </row>
    <row r="100" spans="1:9" ht="18.75">
      <c r="A100" s="427"/>
      <c r="B100" s="8"/>
      <c r="C100" s="9"/>
      <c r="D100" s="326"/>
      <c r="E100" s="400" t="s">
        <v>194</v>
      </c>
      <c r="F100" s="401"/>
      <c r="G100" s="399"/>
      <c r="H100" s="402">
        <v>5580</v>
      </c>
      <c r="I100" s="342" t="s">
        <v>196</v>
      </c>
    </row>
    <row r="101" spans="1:9" ht="18.75">
      <c r="A101" s="427"/>
      <c r="B101" s="8"/>
      <c r="C101" s="9"/>
      <c r="D101" s="326"/>
      <c r="E101" s="400" t="s">
        <v>195</v>
      </c>
      <c r="F101" s="401"/>
      <c r="G101" s="399"/>
      <c r="H101" s="402">
        <v>412</v>
      </c>
      <c r="I101" s="342" t="s">
        <v>197</v>
      </c>
    </row>
    <row r="102" spans="1:9" ht="18.75">
      <c r="A102" s="427"/>
      <c r="B102" s="8"/>
      <c r="C102" s="9"/>
      <c r="D102" s="326"/>
      <c r="E102" s="400" t="s">
        <v>198</v>
      </c>
      <c r="F102" s="401"/>
      <c r="G102" s="399"/>
      <c r="H102" s="402">
        <v>490</v>
      </c>
      <c r="I102" s="342" t="s">
        <v>199</v>
      </c>
    </row>
    <row r="103" spans="1:9" ht="18.75">
      <c r="A103" s="427"/>
      <c r="B103" s="8"/>
      <c r="C103" s="9"/>
      <c r="D103" s="326"/>
      <c r="E103" s="400" t="s">
        <v>200</v>
      </c>
      <c r="F103" s="401"/>
      <c r="G103" s="399"/>
      <c r="H103" s="402">
        <v>424</v>
      </c>
      <c r="I103" s="342" t="s">
        <v>201</v>
      </c>
    </row>
    <row r="104" spans="1:9" ht="18.75">
      <c r="A104" s="428"/>
      <c r="B104" s="8"/>
      <c r="C104" s="8"/>
      <c r="D104" s="326"/>
      <c r="E104" s="400" t="s">
        <v>202</v>
      </c>
      <c r="F104" s="398"/>
      <c r="G104" s="399"/>
      <c r="H104" s="402">
        <v>6756</v>
      </c>
      <c r="I104" s="342" t="s">
        <v>203</v>
      </c>
    </row>
    <row r="105" spans="1:9" ht="18.75">
      <c r="A105" s="429"/>
      <c r="B105" s="8"/>
      <c r="C105" s="8"/>
      <c r="D105" s="326"/>
      <c r="E105" s="51"/>
      <c r="F105" s="398"/>
      <c r="G105" s="399"/>
      <c r="H105" s="402"/>
      <c r="I105" s="342"/>
    </row>
    <row r="106" spans="1:9" ht="18.75">
      <c r="A106" s="430" t="s">
        <v>204</v>
      </c>
      <c r="B106" s="8" t="s">
        <v>206</v>
      </c>
      <c r="C106" s="9">
        <v>43194</v>
      </c>
      <c r="D106" s="326">
        <v>6512.4</v>
      </c>
      <c r="E106" s="51"/>
      <c r="F106" s="398"/>
      <c r="G106" s="399"/>
      <c r="H106" s="403">
        <f>SUM(H107:H113)</f>
        <v>6512.4</v>
      </c>
      <c r="I106" s="342" t="s">
        <v>208</v>
      </c>
    </row>
    <row r="107" spans="1:11" ht="18.75">
      <c r="A107" s="430"/>
      <c r="B107" s="8"/>
      <c r="C107" s="9"/>
      <c r="D107" s="326"/>
      <c r="E107" s="51" t="s">
        <v>207</v>
      </c>
      <c r="F107" s="398">
        <v>42</v>
      </c>
      <c r="G107" s="401">
        <v>43194</v>
      </c>
      <c r="H107" s="402">
        <v>454.4</v>
      </c>
      <c r="I107" s="342"/>
      <c r="K107" s="437"/>
    </row>
    <row r="108" spans="1:11" ht="18.75">
      <c r="A108" s="429"/>
      <c r="B108" s="8"/>
      <c r="C108" s="8"/>
      <c r="D108" s="326"/>
      <c r="E108" s="51" t="s">
        <v>207</v>
      </c>
      <c r="F108" s="398">
        <v>46</v>
      </c>
      <c r="G108" s="401">
        <v>43194</v>
      </c>
      <c r="H108" s="402">
        <v>1200</v>
      </c>
      <c r="I108" s="342"/>
      <c r="K108" s="437"/>
    </row>
    <row r="109" spans="1:11" ht="18.75">
      <c r="A109" s="429"/>
      <c r="B109" s="8"/>
      <c r="C109" s="8"/>
      <c r="D109" s="326"/>
      <c r="E109" s="51" t="s">
        <v>207</v>
      </c>
      <c r="F109" s="398">
        <v>50</v>
      </c>
      <c r="G109" s="401">
        <v>43194</v>
      </c>
      <c r="H109" s="402">
        <v>958</v>
      </c>
      <c r="I109" s="342"/>
      <c r="K109" s="437"/>
    </row>
    <row r="110" spans="1:11" ht="18.75">
      <c r="A110" s="429"/>
      <c r="B110" s="8"/>
      <c r="C110" s="8"/>
      <c r="D110" s="326"/>
      <c r="E110" s="51" t="s">
        <v>207</v>
      </c>
      <c r="F110" s="398">
        <v>56</v>
      </c>
      <c r="G110" s="401">
        <v>43258</v>
      </c>
      <c r="H110" s="402">
        <v>1925</v>
      </c>
      <c r="I110" s="342"/>
      <c r="K110" s="437"/>
    </row>
    <row r="111" spans="1:11" ht="18.75">
      <c r="A111" s="429"/>
      <c r="B111" s="8"/>
      <c r="C111" s="8"/>
      <c r="D111" s="326"/>
      <c r="E111" s="51" t="s">
        <v>207</v>
      </c>
      <c r="F111" s="398">
        <v>79</v>
      </c>
      <c r="G111" s="401">
        <v>43265</v>
      </c>
      <c r="H111" s="402">
        <v>300</v>
      </c>
      <c r="I111" s="342"/>
      <c r="K111" s="437"/>
    </row>
    <row r="112" spans="1:11" ht="18.75">
      <c r="A112" s="429"/>
      <c r="B112" s="8"/>
      <c r="C112" s="8"/>
      <c r="D112" s="326"/>
      <c r="E112" s="51" t="s">
        <v>207</v>
      </c>
      <c r="F112" s="398">
        <v>100</v>
      </c>
      <c r="G112" s="401">
        <v>43265</v>
      </c>
      <c r="H112" s="402">
        <v>455</v>
      </c>
      <c r="I112" s="342"/>
      <c r="K112" s="437"/>
    </row>
    <row r="113" spans="1:11" ht="18.75">
      <c r="A113" s="429"/>
      <c r="B113" s="8"/>
      <c r="C113" s="8"/>
      <c r="D113" s="326"/>
      <c r="E113" s="51" t="s">
        <v>207</v>
      </c>
      <c r="F113" s="398">
        <v>101</v>
      </c>
      <c r="G113" s="401">
        <v>43265</v>
      </c>
      <c r="H113" s="402">
        <v>1220</v>
      </c>
      <c r="I113" s="342"/>
      <c r="K113" s="437"/>
    </row>
    <row r="114" spans="1:9" ht="18.75">
      <c r="A114" s="429"/>
      <c r="B114" s="8"/>
      <c r="C114" s="8"/>
      <c r="D114" s="326"/>
      <c r="E114" s="51"/>
      <c r="F114" s="401"/>
      <c r="G114" s="398"/>
      <c r="H114" s="402"/>
      <c r="I114" s="342"/>
    </row>
    <row r="115" spans="1:9" ht="18.75">
      <c r="A115" s="430" t="s">
        <v>226</v>
      </c>
      <c r="B115" s="8" t="s">
        <v>227</v>
      </c>
      <c r="C115" s="9">
        <v>43203</v>
      </c>
      <c r="D115" s="326">
        <v>1299</v>
      </c>
      <c r="E115" s="51" t="s">
        <v>228</v>
      </c>
      <c r="F115" s="401">
        <v>43206</v>
      </c>
      <c r="G115" s="398">
        <v>2285</v>
      </c>
      <c r="H115" s="403">
        <v>1299</v>
      </c>
      <c r="I115" s="342" t="s">
        <v>231</v>
      </c>
    </row>
    <row r="116" spans="1:9" ht="18.75">
      <c r="A116" s="429"/>
      <c r="B116" s="8"/>
      <c r="C116" s="8"/>
      <c r="D116" s="326"/>
      <c r="E116" s="51"/>
      <c r="F116" s="401"/>
      <c r="G116" s="398"/>
      <c r="H116" s="402"/>
      <c r="I116" s="342"/>
    </row>
    <row r="117" spans="1:9" ht="18.75">
      <c r="A117" s="431" t="s">
        <v>219</v>
      </c>
      <c r="B117" s="35" t="s">
        <v>220</v>
      </c>
      <c r="C117" s="47">
        <v>43206</v>
      </c>
      <c r="D117" s="50">
        <v>1271.88</v>
      </c>
      <c r="E117" s="377"/>
      <c r="F117" s="35"/>
      <c r="G117" s="41"/>
      <c r="H117" s="89">
        <f>SUM(H118:H119)</f>
        <v>1271.88</v>
      </c>
      <c r="I117" s="342"/>
    </row>
    <row r="118" spans="1:9" ht="18.75">
      <c r="A118" s="343"/>
      <c r="B118" s="343"/>
      <c r="C118" s="343"/>
      <c r="D118" s="428"/>
      <c r="E118" s="438" t="s">
        <v>229</v>
      </c>
      <c r="F118" s="575">
        <v>43206</v>
      </c>
      <c r="G118" s="545">
        <v>1962</v>
      </c>
      <c r="H118" s="326">
        <v>904.2</v>
      </c>
      <c r="I118" s="551" t="s">
        <v>225</v>
      </c>
    </row>
    <row r="119" spans="1:9" ht="18.75">
      <c r="A119" s="343"/>
      <c r="B119" s="343"/>
      <c r="C119" s="343"/>
      <c r="D119" s="428"/>
      <c r="E119" s="438" t="s">
        <v>230</v>
      </c>
      <c r="F119" s="576"/>
      <c r="G119" s="546"/>
      <c r="H119" s="326">
        <v>367.68</v>
      </c>
      <c r="I119" s="551"/>
    </row>
    <row r="120" spans="1:9" ht="18.75">
      <c r="A120" s="343"/>
      <c r="B120" s="343"/>
      <c r="C120" s="343"/>
      <c r="D120" s="428"/>
      <c r="E120" s="438"/>
      <c r="F120" s="499"/>
      <c r="G120" s="500"/>
      <c r="H120" s="326"/>
      <c r="I120" s="501"/>
    </row>
    <row r="121" spans="1:9" ht="18.75">
      <c r="A121" s="432" t="s">
        <v>249</v>
      </c>
      <c r="B121" s="495" t="s">
        <v>250</v>
      </c>
      <c r="C121" s="497">
        <v>43223</v>
      </c>
      <c r="D121" s="50">
        <v>1110</v>
      </c>
      <c r="E121" s="25" t="s">
        <v>251</v>
      </c>
      <c r="F121" s="496">
        <v>35</v>
      </c>
      <c r="G121" s="497">
        <v>43269</v>
      </c>
      <c r="H121" s="454">
        <v>1110</v>
      </c>
      <c r="I121" s="435" t="s">
        <v>252</v>
      </c>
    </row>
    <row r="122" spans="1:9" ht="18.75">
      <c r="A122" s="503"/>
      <c r="B122" s="495"/>
      <c r="C122" s="497"/>
      <c r="D122" s="50"/>
      <c r="E122" s="25"/>
      <c r="F122" s="496"/>
      <c r="G122" s="497"/>
      <c r="H122" s="454"/>
      <c r="I122" s="435"/>
    </row>
    <row r="123" spans="1:9" ht="18.75">
      <c r="A123" s="432" t="s">
        <v>329</v>
      </c>
      <c r="B123" s="495" t="s">
        <v>250</v>
      </c>
      <c r="C123" s="497">
        <v>43265</v>
      </c>
      <c r="D123" s="50">
        <v>15106.39</v>
      </c>
      <c r="E123" s="25" t="s">
        <v>330</v>
      </c>
      <c r="F123" s="496" t="s">
        <v>331</v>
      </c>
      <c r="G123" s="497">
        <v>43265</v>
      </c>
      <c r="H123" s="454">
        <v>15106.39</v>
      </c>
      <c r="I123" s="435" t="s">
        <v>252</v>
      </c>
    </row>
    <row r="124" spans="1:9" ht="18.75">
      <c r="A124" s="503"/>
      <c r="B124" s="505"/>
      <c r="C124" s="507"/>
      <c r="D124" s="50"/>
      <c r="E124" s="25"/>
      <c r="F124" s="506"/>
      <c r="G124" s="507"/>
      <c r="H124" s="454"/>
      <c r="I124" s="435"/>
    </row>
    <row r="125" spans="1:9" ht="18.75">
      <c r="A125" s="503" t="s">
        <v>337</v>
      </c>
      <c r="B125" s="505" t="s">
        <v>355</v>
      </c>
      <c r="C125" s="507">
        <v>43270</v>
      </c>
      <c r="D125" s="50">
        <v>5110</v>
      </c>
      <c r="E125" s="25"/>
      <c r="F125" s="506"/>
      <c r="G125" s="507"/>
      <c r="H125" s="454">
        <f>SUM(H126:H127)</f>
        <v>5110</v>
      </c>
      <c r="I125" s="435"/>
    </row>
    <row r="126" spans="1:9" ht="18.75">
      <c r="A126" s="503"/>
      <c r="B126" s="505"/>
      <c r="C126" s="507"/>
      <c r="D126" s="50"/>
      <c r="E126" s="25" t="s">
        <v>356</v>
      </c>
      <c r="F126" s="506">
        <v>208</v>
      </c>
      <c r="G126" s="507">
        <v>43270</v>
      </c>
      <c r="H126" s="50">
        <v>4560</v>
      </c>
      <c r="I126" s="435"/>
    </row>
    <row r="127" spans="1:9" ht="18.75">
      <c r="A127" s="503"/>
      <c r="B127" s="505"/>
      <c r="C127" s="507"/>
      <c r="D127" s="50"/>
      <c r="E127" s="25" t="s">
        <v>357</v>
      </c>
      <c r="F127" s="506">
        <v>211</v>
      </c>
      <c r="G127" s="507">
        <v>43272</v>
      </c>
      <c r="H127" s="50">
        <v>550</v>
      </c>
      <c r="I127" s="435"/>
    </row>
    <row r="128" spans="1:9" ht="18.75">
      <c r="A128" s="428"/>
      <c r="B128" s="8"/>
      <c r="C128" s="8"/>
      <c r="D128" s="24"/>
      <c r="E128" s="400"/>
      <c r="F128" s="401"/>
      <c r="G128" s="399"/>
      <c r="H128" s="402"/>
      <c r="I128" s="342"/>
    </row>
    <row r="129" spans="1:9" ht="23.25">
      <c r="A129" s="407" t="s">
        <v>164</v>
      </c>
      <c r="B129" s="408"/>
      <c r="C129" s="408"/>
      <c r="D129" s="405">
        <f>SUM(D94:D128)</f>
        <v>72058.67</v>
      </c>
      <c r="E129" s="409"/>
      <c r="F129" s="410"/>
      <c r="G129" s="411"/>
      <c r="H129" s="439">
        <f>H123+H121+H117+H115+H106+H97+H94+H125</f>
        <v>68194.67</v>
      </c>
      <c r="I129" s="75"/>
    </row>
    <row r="130" spans="1:9" ht="20.25">
      <c r="A130" s="566" t="s">
        <v>165</v>
      </c>
      <c r="B130" s="567"/>
      <c r="C130" s="567"/>
      <c r="D130" s="567"/>
      <c r="E130" s="567"/>
      <c r="F130" s="567"/>
      <c r="G130" s="567"/>
      <c r="H130" s="568"/>
      <c r="I130" s="75"/>
    </row>
    <row r="131" spans="1:9" ht="40.5" customHeight="1">
      <c r="A131" s="431" t="s">
        <v>158</v>
      </c>
      <c r="B131" s="35" t="s">
        <v>161</v>
      </c>
      <c r="C131" s="47">
        <v>43171</v>
      </c>
      <c r="D131" s="42">
        <v>119</v>
      </c>
      <c r="E131" s="377" t="s">
        <v>159</v>
      </c>
      <c r="F131" s="35" t="s">
        <v>162</v>
      </c>
      <c r="G131" s="47">
        <v>43171</v>
      </c>
      <c r="H131" s="89">
        <v>119</v>
      </c>
      <c r="I131" s="376" t="s">
        <v>160</v>
      </c>
    </row>
    <row r="132" spans="1:9" ht="21.75" customHeight="1">
      <c r="A132" s="431"/>
      <c r="B132" s="35"/>
      <c r="C132" s="47"/>
      <c r="D132" s="42"/>
      <c r="E132" s="377"/>
      <c r="F132" s="35"/>
      <c r="G132" s="47"/>
      <c r="H132" s="89"/>
      <c r="I132" s="376"/>
    </row>
    <row r="133" spans="1:9" ht="39" customHeight="1">
      <c r="A133" s="431" t="s">
        <v>158</v>
      </c>
      <c r="B133" s="35" t="s">
        <v>348</v>
      </c>
      <c r="C133" s="47">
        <v>43171</v>
      </c>
      <c r="D133" s="42">
        <v>131</v>
      </c>
      <c r="E133" s="377" t="s">
        <v>159</v>
      </c>
      <c r="F133" s="35" t="s">
        <v>349</v>
      </c>
      <c r="G133" s="47">
        <v>43277</v>
      </c>
      <c r="H133" s="89">
        <v>131</v>
      </c>
      <c r="I133" s="376" t="s">
        <v>160</v>
      </c>
    </row>
    <row r="134" spans="1:9" ht="18.75">
      <c r="A134" s="431"/>
      <c r="B134" s="35"/>
      <c r="C134" s="47"/>
      <c r="D134" s="42"/>
      <c r="E134" s="25"/>
      <c r="F134" s="35"/>
      <c r="G134" s="41"/>
      <c r="H134" s="102"/>
      <c r="I134" s="76"/>
    </row>
    <row r="135" spans="1:9" ht="21.75" customHeight="1">
      <c r="A135" s="431" t="s">
        <v>163</v>
      </c>
      <c r="B135" s="35">
        <v>3078116</v>
      </c>
      <c r="C135" s="47">
        <v>43160</v>
      </c>
      <c r="D135" s="50">
        <v>3475</v>
      </c>
      <c r="E135" s="377" t="s">
        <v>166</v>
      </c>
      <c r="F135" s="35">
        <v>85</v>
      </c>
      <c r="G135" s="41">
        <v>43161</v>
      </c>
      <c r="H135" s="89">
        <v>3475</v>
      </c>
      <c r="I135" s="376" t="s">
        <v>167</v>
      </c>
    </row>
    <row r="136" spans="1:9" ht="21.75" customHeight="1">
      <c r="A136" s="432"/>
      <c r="B136" s="48"/>
      <c r="C136" s="49"/>
      <c r="D136" s="50"/>
      <c r="E136" s="377"/>
      <c r="F136" s="35"/>
      <c r="G136" s="41"/>
      <c r="H136" s="89"/>
      <c r="I136" s="376"/>
    </row>
    <row r="137" spans="1:9" ht="21.75" customHeight="1">
      <c r="A137" s="431" t="s">
        <v>219</v>
      </c>
      <c r="B137" s="35" t="s">
        <v>220</v>
      </c>
      <c r="C137" s="47">
        <v>43206</v>
      </c>
      <c r="D137" s="50">
        <v>824.58</v>
      </c>
      <c r="E137" s="377"/>
      <c r="F137" s="35"/>
      <c r="G137" s="41"/>
      <c r="H137" s="89">
        <f>SUM(H138:H140)</f>
        <v>824.58</v>
      </c>
      <c r="I137" s="376"/>
    </row>
    <row r="138" spans="1:9" ht="21.75" customHeight="1">
      <c r="A138" s="432"/>
      <c r="B138" s="48"/>
      <c r="C138" s="49"/>
      <c r="D138" s="50"/>
      <c r="E138" s="377" t="s">
        <v>221</v>
      </c>
      <c r="F138" s="569">
        <v>1962</v>
      </c>
      <c r="G138" s="572">
        <v>43206</v>
      </c>
      <c r="H138" s="102">
        <v>572.76</v>
      </c>
      <c r="I138" s="376" t="s">
        <v>222</v>
      </c>
    </row>
    <row r="139" spans="1:9" ht="21.75" customHeight="1">
      <c r="A139" s="432"/>
      <c r="B139" s="48"/>
      <c r="C139" s="49"/>
      <c r="D139" s="50"/>
      <c r="E139" s="377" t="s">
        <v>223</v>
      </c>
      <c r="F139" s="570"/>
      <c r="G139" s="573"/>
      <c r="H139" s="102">
        <v>215.58</v>
      </c>
      <c r="I139" s="376" t="s">
        <v>199</v>
      </c>
    </row>
    <row r="140" spans="1:9" ht="18.75">
      <c r="A140" s="432"/>
      <c r="B140" s="48"/>
      <c r="C140" s="49"/>
      <c r="D140" s="50"/>
      <c r="E140" s="25" t="s">
        <v>224</v>
      </c>
      <c r="F140" s="571"/>
      <c r="G140" s="574"/>
      <c r="H140" s="436">
        <v>36.24</v>
      </c>
      <c r="I140" s="435" t="s">
        <v>225</v>
      </c>
    </row>
    <row r="141" spans="1:9" ht="18.75">
      <c r="A141" s="432"/>
      <c r="B141" s="495"/>
      <c r="C141" s="497"/>
      <c r="D141" s="50"/>
      <c r="E141" s="25"/>
      <c r="F141" s="496"/>
      <c r="G141" s="498"/>
      <c r="H141" s="436"/>
      <c r="I141" s="435"/>
    </row>
    <row r="142" spans="1:9" ht="18.75">
      <c r="A142" s="432" t="s">
        <v>332</v>
      </c>
      <c r="B142" s="495" t="s">
        <v>182</v>
      </c>
      <c r="C142" s="498">
        <v>43203</v>
      </c>
      <c r="D142" s="50">
        <v>3864</v>
      </c>
      <c r="E142" s="25"/>
      <c r="F142" s="496">
        <v>21</v>
      </c>
      <c r="G142" s="498">
        <v>43203</v>
      </c>
      <c r="H142" s="504">
        <v>3864</v>
      </c>
      <c r="I142" s="342" t="s">
        <v>184</v>
      </c>
    </row>
    <row r="143" spans="1:9" ht="18.75">
      <c r="A143" s="432"/>
      <c r="B143" s="450"/>
      <c r="C143" s="452"/>
      <c r="D143" s="50"/>
      <c r="E143" s="25"/>
      <c r="F143" s="451"/>
      <c r="G143" s="453"/>
      <c r="H143" s="436"/>
      <c r="I143" s="435"/>
    </row>
    <row r="144" spans="1:9" ht="18.75">
      <c r="A144" s="432" t="s">
        <v>249</v>
      </c>
      <c r="B144" s="450" t="s">
        <v>250</v>
      </c>
      <c r="C144" s="452">
        <v>43223</v>
      </c>
      <c r="D144" s="50">
        <v>1080</v>
      </c>
      <c r="E144" s="25" t="s">
        <v>251</v>
      </c>
      <c r="F144" s="451">
        <v>35</v>
      </c>
      <c r="G144" s="452">
        <v>43223</v>
      </c>
      <c r="H144" s="454">
        <v>1080</v>
      </c>
      <c r="I144" s="435" t="s">
        <v>252</v>
      </c>
    </row>
    <row r="145" spans="1:9" ht="18.75">
      <c r="A145" s="97"/>
      <c r="B145" s="48"/>
      <c r="C145" s="49"/>
      <c r="D145" s="50"/>
      <c r="E145" s="25"/>
      <c r="F145" s="35"/>
      <c r="G145" s="41"/>
      <c r="H145" s="119"/>
      <c r="I145" s="78"/>
    </row>
    <row r="146" spans="1:9" ht="23.25">
      <c r="A146" s="407" t="s">
        <v>164</v>
      </c>
      <c r="B146" s="412"/>
      <c r="C146" s="413"/>
      <c r="D146" s="405">
        <f>SUM(D131:D145)</f>
        <v>9493.58</v>
      </c>
      <c r="E146" s="414"/>
      <c r="F146" s="415"/>
      <c r="G146" s="416"/>
      <c r="H146" s="405">
        <f>H144+H142+H137+H135+H133+H131</f>
        <v>9493.58</v>
      </c>
      <c r="I146" s="77"/>
    </row>
    <row r="147" spans="1:9" ht="21" customHeight="1">
      <c r="A147" s="95"/>
      <c r="B147" s="27"/>
      <c r="C147" s="67"/>
      <c r="D147" s="27"/>
      <c r="E147" s="36"/>
      <c r="F147" s="27"/>
      <c r="G147" s="67"/>
      <c r="H147" s="96"/>
      <c r="I147" s="77"/>
    </row>
    <row r="148" spans="1:9" ht="21" customHeight="1">
      <c r="A148" s="95" t="s">
        <v>245</v>
      </c>
      <c r="B148" s="27" t="s">
        <v>248</v>
      </c>
      <c r="C148" s="67">
        <v>43235</v>
      </c>
      <c r="D148" s="32">
        <v>20016</v>
      </c>
      <c r="E148" s="36" t="s">
        <v>246</v>
      </c>
      <c r="F148" s="27">
        <v>149</v>
      </c>
      <c r="G148" s="67">
        <v>43235</v>
      </c>
      <c r="H148" s="121">
        <v>20016</v>
      </c>
      <c r="I148" s="449" t="s">
        <v>247</v>
      </c>
    </row>
    <row r="149" spans="1:9" ht="21" customHeight="1">
      <c r="A149" s="95"/>
      <c r="B149" s="105"/>
      <c r="C149" s="67"/>
      <c r="D149" s="32"/>
      <c r="E149" s="404"/>
      <c r="F149" s="27"/>
      <c r="G149" s="67"/>
      <c r="H149" s="121"/>
      <c r="I149" s="77"/>
    </row>
    <row r="150" spans="1:9" ht="21" customHeight="1">
      <c r="A150" s="426" t="s">
        <v>119</v>
      </c>
      <c r="B150" s="43" t="s">
        <v>327</v>
      </c>
      <c r="C150" s="502">
        <v>43265</v>
      </c>
      <c r="D150" s="45">
        <v>450.03</v>
      </c>
      <c r="E150" s="378" t="s">
        <v>323</v>
      </c>
      <c r="F150" s="43" t="s">
        <v>234</v>
      </c>
      <c r="G150" s="44">
        <v>43265</v>
      </c>
      <c r="H150" s="102">
        <v>450.03</v>
      </c>
      <c r="I150" s="342" t="s">
        <v>328</v>
      </c>
    </row>
    <row r="151" spans="1:9" ht="27" customHeight="1">
      <c r="A151" s="407" t="s">
        <v>1</v>
      </c>
      <c r="B151" s="15"/>
      <c r="C151" s="15"/>
      <c r="D151" s="16">
        <f>SUM(D148:D150)</f>
        <v>20466.03</v>
      </c>
      <c r="E151" s="10"/>
      <c r="F151" s="15"/>
      <c r="G151" s="17"/>
      <c r="H151" s="98">
        <f>SUM(H148:H150)</f>
        <v>20466.03</v>
      </c>
      <c r="I151" s="79"/>
    </row>
    <row r="152" spans="1:9" ht="33.75" customHeight="1">
      <c r="A152" s="555" t="s">
        <v>17</v>
      </c>
      <c r="B152" s="556"/>
      <c r="C152" s="556"/>
      <c r="D152" s="556"/>
      <c r="E152" s="556"/>
      <c r="F152" s="556"/>
      <c r="G152" s="556"/>
      <c r="H152" s="557"/>
      <c r="I152" s="79"/>
    </row>
    <row r="153" spans="1:9" ht="21.75" customHeight="1">
      <c r="A153" s="432" t="s">
        <v>329</v>
      </c>
      <c r="B153" s="505" t="s">
        <v>250</v>
      </c>
      <c r="C153" s="507">
        <v>43265</v>
      </c>
      <c r="D153" s="50">
        <v>1679.02</v>
      </c>
      <c r="E153" s="25" t="s">
        <v>330</v>
      </c>
      <c r="F153" s="506" t="s">
        <v>354</v>
      </c>
      <c r="G153" s="507">
        <v>43277</v>
      </c>
      <c r="H153" s="454">
        <v>1679.02</v>
      </c>
      <c r="I153" s="435" t="s">
        <v>252</v>
      </c>
    </row>
    <row r="154" spans="1:9" ht="21.75" customHeight="1">
      <c r="A154" s="92"/>
      <c r="B154" s="33"/>
      <c r="C154" s="38"/>
      <c r="D154" s="39"/>
      <c r="E154" s="37"/>
      <c r="F154" s="33"/>
      <c r="G154" s="38"/>
      <c r="H154" s="106"/>
      <c r="I154" s="79"/>
    </row>
    <row r="155" spans="1:9" ht="33" customHeight="1">
      <c r="A155" s="407" t="s">
        <v>164</v>
      </c>
      <c r="B155" s="107"/>
      <c r="C155" s="108"/>
      <c r="D155" s="509">
        <f>SUM(D153:D154)</f>
        <v>1679.02</v>
      </c>
      <c r="E155" s="109"/>
      <c r="F155" s="107"/>
      <c r="G155" s="108"/>
      <c r="H155" s="508">
        <f>H153</f>
        <v>1679.02</v>
      </c>
      <c r="I155" s="79"/>
    </row>
    <row r="156" spans="1:9" ht="42" customHeight="1">
      <c r="A156" s="110" t="s">
        <v>14</v>
      </c>
      <c r="B156" s="111"/>
      <c r="C156" s="111"/>
      <c r="D156" s="112">
        <f>D92+D61+D55+D47</f>
        <v>1616269.24</v>
      </c>
      <c r="E156" s="113"/>
      <c r="F156" s="111"/>
      <c r="G156" s="114"/>
      <c r="H156" s="510">
        <f>H151+H146+H129+H92+H61+H55+H47+H155</f>
        <v>1598241.76</v>
      </c>
      <c r="I156" s="77"/>
    </row>
    <row r="157" spans="1:9" ht="18.75">
      <c r="A157" s="99"/>
      <c r="B157" s="53"/>
      <c r="C157" s="53"/>
      <c r="D157" s="54"/>
      <c r="E157" s="55"/>
      <c r="F157" s="53"/>
      <c r="G157" s="56"/>
      <c r="H157" s="100"/>
      <c r="I157" s="77"/>
    </row>
    <row r="158" spans="1:9" ht="20.25">
      <c r="A158" s="547" t="s">
        <v>12</v>
      </c>
      <c r="B158" s="548"/>
      <c r="C158" s="548"/>
      <c r="D158" s="548"/>
      <c r="E158" s="548"/>
      <c r="F158" s="548"/>
      <c r="G158" s="548"/>
      <c r="H158" s="549"/>
      <c r="I158" s="77"/>
    </row>
    <row r="159" spans="1:9" ht="37.5">
      <c r="A159" s="31" t="s">
        <v>107</v>
      </c>
      <c r="B159" s="12"/>
      <c r="C159" s="12"/>
      <c r="D159" s="18"/>
      <c r="E159" s="424" t="s">
        <v>108</v>
      </c>
      <c r="F159" s="34">
        <v>38</v>
      </c>
      <c r="G159" s="40">
        <v>43130</v>
      </c>
      <c r="H159" s="93">
        <v>1881.25</v>
      </c>
      <c r="I159" s="77"/>
    </row>
    <row r="160" spans="1:9" ht="19.5" thickBot="1">
      <c r="A160" s="31"/>
      <c r="B160" s="12"/>
      <c r="C160" s="12"/>
      <c r="D160" s="18"/>
      <c r="E160" s="424"/>
      <c r="F160" s="34"/>
      <c r="G160" s="128"/>
      <c r="H160" s="93"/>
      <c r="I160" s="77"/>
    </row>
    <row r="161" spans="1:9" ht="19.5" thickBot="1">
      <c r="A161" s="31" t="s">
        <v>212</v>
      </c>
      <c r="B161" s="12"/>
      <c r="C161" s="12"/>
      <c r="D161" s="18"/>
      <c r="E161" s="425" t="s">
        <v>209</v>
      </c>
      <c r="F161" s="34">
        <v>7274</v>
      </c>
      <c r="G161" s="40">
        <v>43179</v>
      </c>
      <c r="H161" s="93">
        <v>3745</v>
      </c>
      <c r="I161" s="77"/>
    </row>
    <row r="162" spans="1:9" ht="19.5" customHeight="1">
      <c r="A162" s="31"/>
      <c r="B162" s="12"/>
      <c r="C162" s="12"/>
      <c r="D162" s="18"/>
      <c r="E162" s="51"/>
      <c r="F162" s="34"/>
      <c r="G162" s="128"/>
      <c r="H162" s="93"/>
      <c r="I162" s="77"/>
    </row>
    <row r="163" spans="1:9" ht="60.75" customHeight="1">
      <c r="A163" s="31" t="s">
        <v>211</v>
      </c>
      <c r="B163" s="12"/>
      <c r="C163" s="12"/>
      <c r="D163" s="18"/>
      <c r="E163" s="423" t="s">
        <v>210</v>
      </c>
      <c r="F163" s="34">
        <v>135</v>
      </c>
      <c r="G163" s="40">
        <v>43179</v>
      </c>
      <c r="H163" s="93">
        <v>241.14</v>
      </c>
      <c r="I163" s="77"/>
    </row>
    <row r="164" spans="1:9" ht="23.25">
      <c r="A164" s="418" t="s">
        <v>13</v>
      </c>
      <c r="B164" s="419"/>
      <c r="C164" s="419"/>
      <c r="D164" s="420"/>
      <c r="E164" s="409"/>
      <c r="F164" s="419"/>
      <c r="G164" s="421"/>
      <c r="H164" s="422">
        <f>SUM(H159:H163)</f>
        <v>5867.39</v>
      </c>
      <c r="I164" s="77"/>
    </row>
    <row r="165" spans="1:9" s="1" customFormat="1" ht="18.75">
      <c r="A165" s="99"/>
      <c r="B165" s="53"/>
      <c r="C165" s="53"/>
      <c r="D165" s="54"/>
      <c r="E165" s="55"/>
      <c r="F165" s="53"/>
      <c r="G165" s="56"/>
      <c r="H165" s="100"/>
      <c r="I165" s="77"/>
    </row>
    <row r="166" spans="1:9" ht="25.5">
      <c r="A166" s="552" t="s">
        <v>20</v>
      </c>
      <c r="B166" s="553"/>
      <c r="C166" s="553"/>
      <c r="D166" s="553"/>
      <c r="E166" s="553"/>
      <c r="F166" s="553"/>
      <c r="G166" s="553"/>
      <c r="H166" s="554"/>
      <c r="I166" s="73"/>
    </row>
    <row r="167" spans="1:9" s="1" customFormat="1" ht="25.5">
      <c r="A167" s="477"/>
      <c r="B167" s="457"/>
      <c r="C167" s="468"/>
      <c r="D167" s="457"/>
      <c r="E167" s="468"/>
      <c r="F167" s="457"/>
      <c r="G167" s="468"/>
      <c r="H167" s="458"/>
      <c r="I167" s="73"/>
    </row>
    <row r="168" spans="1:9" s="1" customFormat="1" ht="25.5">
      <c r="A168" s="477"/>
      <c r="B168" s="457"/>
      <c r="C168" s="468"/>
      <c r="D168" s="457"/>
      <c r="E168" s="468"/>
      <c r="F168" s="457"/>
      <c r="G168" s="468"/>
      <c r="H168" s="458"/>
      <c r="I168" s="73"/>
    </row>
    <row r="169" spans="1:9" s="1" customFormat="1" ht="41.25" customHeight="1">
      <c r="A169" s="490" t="s">
        <v>265</v>
      </c>
      <c r="B169" s="459"/>
      <c r="C169" s="475"/>
      <c r="D169" s="460"/>
      <c r="E169" s="469"/>
      <c r="F169" s="459"/>
      <c r="G169" s="475"/>
      <c r="H169" s="491">
        <f>SUM(H170:H172)</f>
        <v>499789.8</v>
      </c>
      <c r="I169" s="73"/>
    </row>
    <row r="170" spans="1:9" s="1" customFormat="1" ht="20.25">
      <c r="A170" s="478" t="s">
        <v>267</v>
      </c>
      <c r="B170" s="459" t="s">
        <v>266</v>
      </c>
      <c r="C170" s="475">
        <v>43192</v>
      </c>
      <c r="D170" s="460">
        <v>2253954</v>
      </c>
      <c r="E170" s="542" t="s">
        <v>390</v>
      </c>
      <c r="F170" s="459">
        <v>1</v>
      </c>
      <c r="G170" s="475">
        <v>43230</v>
      </c>
      <c r="H170" s="489">
        <v>249894.9</v>
      </c>
      <c r="I170" s="73"/>
    </row>
    <row r="171" spans="1:9" s="1" customFormat="1" ht="25.5">
      <c r="A171" s="477"/>
      <c r="B171" s="457"/>
      <c r="C171" s="468"/>
      <c r="D171" s="457"/>
      <c r="E171" s="542" t="s">
        <v>390</v>
      </c>
      <c r="F171" s="459">
        <v>2</v>
      </c>
      <c r="G171" s="475">
        <v>43256</v>
      </c>
      <c r="H171" s="489">
        <v>249894.9</v>
      </c>
      <c r="I171" s="73"/>
    </row>
    <row r="172" spans="1:9" s="1" customFormat="1" ht="25.5">
      <c r="A172" s="477"/>
      <c r="B172" s="457"/>
      <c r="C172" s="468"/>
      <c r="D172" s="457"/>
      <c r="E172" s="468"/>
      <c r="F172" s="457"/>
      <c r="G172" s="468"/>
      <c r="H172" s="458"/>
      <c r="I172" s="73"/>
    </row>
    <row r="173" spans="1:9" s="1" customFormat="1" ht="25.5">
      <c r="A173" s="477"/>
      <c r="B173" s="457"/>
      <c r="C173" s="468"/>
      <c r="D173" s="457"/>
      <c r="E173" s="468"/>
      <c r="F173" s="457"/>
      <c r="G173" s="468"/>
      <c r="H173" s="458"/>
      <c r="I173" s="73"/>
    </row>
    <row r="174" spans="1:9" s="1" customFormat="1" ht="45" customHeight="1">
      <c r="A174" s="477" t="s">
        <v>268</v>
      </c>
      <c r="B174" s="461" t="s">
        <v>269</v>
      </c>
      <c r="C174" s="470"/>
      <c r="D174" s="463">
        <v>7486.8</v>
      </c>
      <c r="E174" s="486" t="s">
        <v>313</v>
      </c>
      <c r="F174" s="461">
        <v>12</v>
      </c>
      <c r="G174" s="475">
        <v>43256</v>
      </c>
      <c r="H174" s="544">
        <v>7486.8</v>
      </c>
      <c r="I174" s="73" t="s">
        <v>312</v>
      </c>
    </row>
    <row r="175" spans="1:9" s="1" customFormat="1" ht="20.25">
      <c r="A175" s="479" t="s">
        <v>311</v>
      </c>
      <c r="B175" s="461"/>
      <c r="C175" s="470"/>
      <c r="D175" s="463"/>
      <c r="E175" s="470"/>
      <c r="F175" s="461"/>
      <c r="G175" s="470"/>
      <c r="H175" s="462"/>
      <c r="I175" s="73"/>
    </row>
    <row r="176" spans="1:9" s="1" customFormat="1" ht="20.25">
      <c r="A176" s="479"/>
      <c r="B176" s="461"/>
      <c r="C176" s="470"/>
      <c r="D176" s="463"/>
      <c r="E176" s="470"/>
      <c r="F176" s="461"/>
      <c r="G176" s="470"/>
      <c r="H176" s="462"/>
      <c r="I176" s="73"/>
    </row>
    <row r="177" spans="1:9" s="1" customFormat="1" ht="20.25">
      <c r="A177" s="479"/>
      <c r="B177" s="461"/>
      <c r="C177" s="470"/>
      <c r="D177" s="463"/>
      <c r="E177" s="470"/>
      <c r="F177" s="461"/>
      <c r="G177" s="470"/>
      <c r="H177" s="462"/>
      <c r="I177" s="73"/>
    </row>
    <row r="178" spans="1:9" s="1" customFormat="1" ht="20.25">
      <c r="A178" s="482"/>
      <c r="B178" s="461"/>
      <c r="C178" s="470"/>
      <c r="D178" s="463"/>
      <c r="E178" s="470"/>
      <c r="F178" s="461"/>
      <c r="G178" s="470"/>
      <c r="H178" s="462"/>
      <c r="I178" s="73"/>
    </row>
    <row r="179" spans="1:9" s="1" customFormat="1" ht="20.25">
      <c r="A179" s="482"/>
      <c r="B179" s="461"/>
      <c r="C179" s="470"/>
      <c r="D179" s="463"/>
      <c r="E179" s="470"/>
      <c r="F179" s="461"/>
      <c r="G179" s="470"/>
      <c r="H179" s="462"/>
      <c r="I179" s="73"/>
    </row>
    <row r="180" spans="1:9" s="1" customFormat="1" ht="86.25" customHeight="1">
      <c r="A180" s="487" t="s">
        <v>295</v>
      </c>
      <c r="B180" s="461" t="s">
        <v>104</v>
      </c>
      <c r="C180" s="475">
        <v>43256</v>
      </c>
      <c r="D180" s="463">
        <v>7830.9</v>
      </c>
      <c r="E180" s="486" t="s">
        <v>303</v>
      </c>
      <c r="F180" s="461" t="s">
        <v>297</v>
      </c>
      <c r="G180" s="475">
        <v>43256</v>
      </c>
      <c r="H180" s="483"/>
      <c r="I180" s="485" t="s">
        <v>302</v>
      </c>
    </row>
    <row r="181" spans="1:9" s="1" customFormat="1" ht="20.25">
      <c r="A181" s="479" t="s">
        <v>296</v>
      </c>
      <c r="B181" s="461"/>
      <c r="C181" s="470"/>
      <c r="D181" s="463"/>
      <c r="E181" s="470"/>
      <c r="F181" s="461"/>
      <c r="G181" s="470"/>
      <c r="H181" s="462"/>
      <c r="I181" s="73"/>
    </row>
    <row r="182" spans="1:9" s="1" customFormat="1" ht="20.25">
      <c r="A182" s="482"/>
      <c r="B182" s="461"/>
      <c r="C182" s="470"/>
      <c r="D182" s="463"/>
      <c r="E182" s="470"/>
      <c r="F182" s="461"/>
      <c r="G182" s="470"/>
      <c r="H182" s="462"/>
      <c r="I182" s="73"/>
    </row>
    <row r="183" spans="1:9" s="1" customFormat="1" ht="20.25">
      <c r="A183" s="482"/>
      <c r="B183" s="461"/>
      <c r="C183" s="470"/>
      <c r="D183" s="463"/>
      <c r="E183" s="470"/>
      <c r="F183" s="461"/>
      <c r="G183" s="470"/>
      <c r="H183" s="462"/>
      <c r="I183" s="73"/>
    </row>
    <row r="184" spans="1:9" s="1" customFormat="1" ht="20.25">
      <c r="A184" s="482" t="s">
        <v>300</v>
      </c>
      <c r="B184" s="461" t="s">
        <v>301</v>
      </c>
      <c r="C184" s="475">
        <v>43256</v>
      </c>
      <c r="D184" s="463">
        <v>770757</v>
      </c>
      <c r="E184" s="470" t="s">
        <v>310</v>
      </c>
      <c r="F184" s="461"/>
      <c r="G184" s="492"/>
      <c r="H184" s="494">
        <f>H185+H186</f>
        <v>414287.1</v>
      </c>
      <c r="I184" s="485" t="s">
        <v>306</v>
      </c>
    </row>
    <row r="185" spans="1:9" s="1" customFormat="1" ht="25.5" customHeight="1">
      <c r="A185" s="479" t="s">
        <v>296</v>
      </c>
      <c r="B185" s="484"/>
      <c r="C185" s="470"/>
      <c r="D185" s="463"/>
      <c r="E185" s="470" t="s">
        <v>309</v>
      </c>
      <c r="F185" s="461">
        <v>8431</v>
      </c>
      <c r="G185" s="492">
        <v>43256</v>
      </c>
      <c r="H185" s="493">
        <v>231227.1</v>
      </c>
      <c r="I185" s="73"/>
    </row>
    <row r="186" spans="1:9" s="1" customFormat="1" ht="25.5" customHeight="1">
      <c r="A186" s="479"/>
      <c r="B186" s="484"/>
      <c r="C186" s="470"/>
      <c r="D186" s="463"/>
      <c r="E186" s="470"/>
      <c r="F186" s="543">
        <v>38626</v>
      </c>
      <c r="G186" s="492">
        <v>43273</v>
      </c>
      <c r="H186" s="493">
        <v>183060</v>
      </c>
      <c r="I186" s="73"/>
    </row>
    <row r="187" spans="1:9" s="1" customFormat="1" ht="24" customHeight="1">
      <c r="A187" s="482"/>
      <c r="B187" s="461"/>
      <c r="C187" s="470"/>
      <c r="D187" s="463"/>
      <c r="E187" s="470"/>
      <c r="F187" s="461"/>
      <c r="G187" s="470"/>
      <c r="H187" s="462"/>
      <c r="I187" s="73"/>
    </row>
    <row r="188" spans="1:9" s="1" customFormat="1" ht="27" customHeight="1">
      <c r="A188" s="482"/>
      <c r="B188" s="461"/>
      <c r="C188" s="470"/>
      <c r="D188" s="463"/>
      <c r="E188" s="470"/>
      <c r="F188" s="461"/>
      <c r="G188" s="470"/>
      <c r="H188" s="462"/>
      <c r="I188" s="73"/>
    </row>
    <row r="189" spans="1:10" s="1" customFormat="1" ht="31.5">
      <c r="A189" s="477" t="s">
        <v>298</v>
      </c>
      <c r="B189" s="461"/>
      <c r="C189" s="475"/>
      <c r="D189" s="463"/>
      <c r="E189" s="488" t="s">
        <v>305</v>
      </c>
      <c r="H189" s="491">
        <f>SUM(H190:H191)</f>
        <v>55020</v>
      </c>
      <c r="I189" s="485" t="s">
        <v>103</v>
      </c>
      <c r="J189" s="1" t="s">
        <v>314</v>
      </c>
    </row>
    <row r="190" spans="1:9" s="1" customFormat="1" ht="29.25" customHeight="1">
      <c r="A190" s="479" t="s">
        <v>299</v>
      </c>
      <c r="B190" s="461">
        <v>18</v>
      </c>
      <c r="C190" s="475">
        <v>43256</v>
      </c>
      <c r="D190" s="463">
        <v>29970</v>
      </c>
      <c r="E190" s="471"/>
      <c r="F190" s="534">
        <v>1</v>
      </c>
      <c r="G190" s="492">
        <v>43263</v>
      </c>
      <c r="H190" s="535">
        <v>29970</v>
      </c>
      <c r="I190" s="73"/>
    </row>
    <row r="191" spans="1:9" s="1" customFormat="1" ht="29.25" customHeight="1">
      <c r="A191" s="482"/>
      <c r="B191" s="297"/>
      <c r="C191" s="471"/>
      <c r="D191" s="297"/>
      <c r="E191" s="480"/>
      <c r="F191" s="534">
        <v>102</v>
      </c>
      <c r="G191" s="492">
        <v>43270</v>
      </c>
      <c r="H191" s="535">
        <v>25050</v>
      </c>
      <c r="I191" s="73"/>
    </row>
    <row r="192" spans="1:9" s="1" customFormat="1" ht="32.25" customHeight="1" thickBot="1">
      <c r="A192" s="481" t="s">
        <v>40</v>
      </c>
      <c r="B192" s="297"/>
      <c r="C192" s="472"/>
      <c r="D192" s="473"/>
      <c r="E192" s="296"/>
      <c r="F192" s="465"/>
      <c r="G192" s="472"/>
      <c r="H192" s="466"/>
      <c r="I192" s="73"/>
    </row>
    <row r="193" spans="1:9" s="1" customFormat="1" ht="30" customHeight="1">
      <c r="A193" s="476" t="s">
        <v>29</v>
      </c>
      <c r="B193" s="298">
        <v>2</v>
      </c>
      <c r="C193" s="474">
        <v>43084</v>
      </c>
      <c r="D193" s="299">
        <v>31881.28</v>
      </c>
      <c r="E193" s="300"/>
      <c r="F193" s="271"/>
      <c r="G193" s="467"/>
      <c r="H193" s="289">
        <f>SUM(H194:H201)</f>
        <v>695567.36</v>
      </c>
      <c r="I193" s="73"/>
    </row>
    <row r="194" spans="1:9" s="1" customFormat="1" ht="23.25" customHeight="1">
      <c r="A194" s="334" t="s">
        <v>115</v>
      </c>
      <c r="B194" s="125" t="s">
        <v>277</v>
      </c>
      <c r="C194" s="126">
        <v>43137</v>
      </c>
      <c r="D194" s="46"/>
      <c r="E194" s="68"/>
      <c r="F194" s="296"/>
      <c r="G194" s="296"/>
      <c r="H194" s="301"/>
      <c r="I194" s="73"/>
    </row>
    <row r="195" spans="1:9" s="1" customFormat="1" ht="25.5" customHeight="1">
      <c r="A195" s="101"/>
      <c r="B195" s="62"/>
      <c r="C195" s="9"/>
      <c r="D195" s="24"/>
      <c r="E195" s="127" t="s">
        <v>30</v>
      </c>
      <c r="F195" s="34" t="s">
        <v>31</v>
      </c>
      <c r="G195" s="128">
        <v>43133</v>
      </c>
      <c r="H195" s="93">
        <v>31881.28</v>
      </c>
      <c r="I195" s="73"/>
    </row>
    <row r="196" spans="1:9" s="1" customFormat="1" ht="25.5" customHeight="1">
      <c r="A196" s="101"/>
      <c r="B196" s="169"/>
      <c r="C196" s="170"/>
      <c r="D196" s="18"/>
      <c r="E196" s="127" t="s">
        <v>30</v>
      </c>
      <c r="F196" s="34" t="s">
        <v>132</v>
      </c>
      <c r="G196" s="128">
        <v>43145</v>
      </c>
      <c r="H196" s="93">
        <v>180516.85</v>
      </c>
      <c r="I196" s="73"/>
    </row>
    <row r="197" spans="1:9" s="1" customFormat="1" ht="25.5" customHeight="1">
      <c r="A197" s="101"/>
      <c r="B197" s="169"/>
      <c r="C197" s="170"/>
      <c r="D197" s="18"/>
      <c r="E197" s="127" t="s">
        <v>30</v>
      </c>
      <c r="F197" s="34" t="s">
        <v>171</v>
      </c>
      <c r="G197" s="128">
        <v>43165</v>
      </c>
      <c r="H197" s="93">
        <v>206000</v>
      </c>
      <c r="I197" s="73"/>
    </row>
    <row r="198" spans="1:9" s="1" customFormat="1" ht="25.5" customHeight="1">
      <c r="A198" s="101"/>
      <c r="B198" s="169"/>
      <c r="C198" s="170"/>
      <c r="D198" s="18"/>
      <c r="E198" s="127" t="s">
        <v>30</v>
      </c>
      <c r="F198" s="34" t="s">
        <v>375</v>
      </c>
      <c r="G198" s="128">
        <v>43194</v>
      </c>
      <c r="H198" s="93">
        <v>237392</v>
      </c>
      <c r="I198" s="73"/>
    </row>
    <row r="199" spans="1:9" s="1" customFormat="1" ht="25.5" customHeight="1">
      <c r="A199" s="101"/>
      <c r="B199" s="169"/>
      <c r="C199" s="170"/>
      <c r="D199" s="18"/>
      <c r="E199" s="127" t="s">
        <v>30</v>
      </c>
      <c r="F199" s="34" t="s">
        <v>376</v>
      </c>
      <c r="G199" s="128">
        <v>43228</v>
      </c>
      <c r="H199" s="93">
        <v>29177.23</v>
      </c>
      <c r="I199" s="73"/>
    </row>
    <row r="200" spans="1:9" s="1" customFormat="1" ht="25.5" customHeight="1">
      <c r="A200" s="101"/>
      <c r="B200" s="169"/>
      <c r="C200" s="170"/>
      <c r="D200" s="18"/>
      <c r="E200" s="127" t="s">
        <v>30</v>
      </c>
      <c r="F200" s="34" t="s">
        <v>377</v>
      </c>
      <c r="G200" s="128">
        <v>43257</v>
      </c>
      <c r="H200" s="93">
        <v>10600</v>
      </c>
      <c r="I200" s="73"/>
    </row>
    <row r="201" spans="1:9" s="1" customFormat="1" ht="25.5" customHeight="1" thickBot="1">
      <c r="A201" s="101"/>
      <c r="B201" s="169"/>
      <c r="C201" s="170"/>
      <c r="D201" s="18"/>
      <c r="E201" s="171"/>
      <c r="F201" s="34"/>
      <c r="G201" s="128"/>
      <c r="H201" s="93"/>
      <c r="I201" s="73"/>
    </row>
    <row r="202" spans="1:9" s="1" customFormat="1" ht="25.5" customHeight="1">
      <c r="A202" s="385" t="s">
        <v>29</v>
      </c>
      <c r="B202" s="386">
        <v>2</v>
      </c>
      <c r="C202" s="387">
        <v>43084</v>
      </c>
      <c r="D202" s="388"/>
      <c r="E202" s="389"/>
      <c r="F202" s="390"/>
      <c r="G202" s="390"/>
      <c r="H202" s="391">
        <f>SUM(H203:H210)</f>
        <v>50378.89</v>
      </c>
      <c r="I202" s="73"/>
    </row>
    <row r="203" spans="1:9" s="1" customFormat="1" ht="25.5" customHeight="1">
      <c r="A203" s="334" t="s">
        <v>176</v>
      </c>
      <c r="B203" s="125" t="s">
        <v>277</v>
      </c>
      <c r="C203" s="126">
        <v>43137</v>
      </c>
      <c r="D203" s="46"/>
      <c r="E203" s="68"/>
      <c r="F203" s="296"/>
      <c r="G203" s="296"/>
      <c r="H203" s="301"/>
      <c r="I203" s="73"/>
    </row>
    <row r="204" spans="1:9" s="1" customFormat="1" ht="21" customHeight="1">
      <c r="A204" s="101"/>
      <c r="B204" s="62"/>
      <c r="C204" s="9"/>
      <c r="D204" s="24"/>
      <c r="E204" s="127" t="s">
        <v>30</v>
      </c>
      <c r="F204" s="34" t="s">
        <v>31</v>
      </c>
      <c r="G204" s="128">
        <v>43145</v>
      </c>
      <c r="H204" s="93">
        <v>11999.96</v>
      </c>
      <c r="I204" s="73"/>
    </row>
    <row r="205" spans="1:9" s="1" customFormat="1" ht="19.5" customHeight="1">
      <c r="A205" s="101"/>
      <c r="B205" s="169"/>
      <c r="C205" s="170"/>
      <c r="D205" s="18"/>
      <c r="E205" s="127" t="s">
        <v>30</v>
      </c>
      <c r="F205" s="34" t="s">
        <v>132</v>
      </c>
      <c r="G205" s="128">
        <v>43165</v>
      </c>
      <c r="H205" s="93">
        <v>5143</v>
      </c>
      <c r="I205" s="73"/>
    </row>
    <row r="206" spans="1:9" s="1" customFormat="1" ht="22.5" customHeight="1">
      <c r="A206" s="101"/>
      <c r="B206" s="169"/>
      <c r="C206" s="170"/>
      <c r="D206" s="18"/>
      <c r="E206" s="127" t="s">
        <v>30</v>
      </c>
      <c r="F206" s="34" t="s">
        <v>171</v>
      </c>
      <c r="G206" s="128">
        <v>43192</v>
      </c>
      <c r="H206" s="93">
        <v>1587.84</v>
      </c>
      <c r="I206" s="73"/>
    </row>
    <row r="207" spans="1:9" s="1" customFormat="1" ht="18.75" customHeight="1">
      <c r="A207" s="101"/>
      <c r="B207" s="169"/>
      <c r="C207" s="170"/>
      <c r="D207" s="18"/>
      <c r="E207" s="127" t="s">
        <v>30</v>
      </c>
      <c r="F207" s="34" t="s">
        <v>375</v>
      </c>
      <c r="G207" s="128">
        <v>43228</v>
      </c>
      <c r="H207" s="93">
        <v>29239.79</v>
      </c>
      <c r="I207" s="73"/>
    </row>
    <row r="208" spans="1:9" s="1" customFormat="1" ht="18.75" customHeight="1">
      <c r="A208" s="101"/>
      <c r="B208" s="169"/>
      <c r="C208" s="170"/>
      <c r="D208" s="18"/>
      <c r="E208" s="127" t="s">
        <v>30</v>
      </c>
      <c r="F208" s="34" t="s">
        <v>376</v>
      </c>
      <c r="G208" s="128">
        <v>43192</v>
      </c>
      <c r="H208" s="93">
        <v>594</v>
      </c>
      <c r="I208" s="73"/>
    </row>
    <row r="209" spans="1:9" s="1" customFormat="1" ht="18" customHeight="1">
      <c r="A209" s="101"/>
      <c r="B209" s="169"/>
      <c r="C209" s="170"/>
      <c r="D209" s="18"/>
      <c r="E209" s="127" t="s">
        <v>30</v>
      </c>
      <c r="F209" s="34" t="s">
        <v>377</v>
      </c>
      <c r="G209" s="128">
        <v>43192</v>
      </c>
      <c r="H209" s="93">
        <v>1814.3</v>
      </c>
      <c r="I209" s="73"/>
    </row>
    <row r="210" spans="1:9" s="1" customFormat="1" ht="18" customHeight="1">
      <c r="A210" s="101"/>
      <c r="B210" s="169"/>
      <c r="C210" s="170"/>
      <c r="D210" s="18"/>
      <c r="E210" s="171"/>
      <c r="F210" s="34"/>
      <c r="G210" s="128"/>
      <c r="H210" s="93"/>
      <c r="I210" s="73"/>
    </row>
    <row r="211" spans="1:9" s="1" customFormat="1" ht="18.75" customHeight="1" thickBot="1">
      <c r="A211" s="101"/>
      <c r="B211" s="169"/>
      <c r="C211" s="170"/>
      <c r="D211" s="18"/>
      <c r="E211" s="171"/>
      <c r="F211" s="34"/>
      <c r="G211" s="128"/>
      <c r="H211" s="93"/>
      <c r="I211" s="73"/>
    </row>
    <row r="212" spans="1:9" s="1" customFormat="1" ht="25.5" customHeight="1">
      <c r="A212" s="333" t="s">
        <v>110</v>
      </c>
      <c r="B212" s="327"/>
      <c r="C212" s="328"/>
      <c r="D212" s="329"/>
      <c r="E212" s="330"/>
      <c r="F212" s="331"/>
      <c r="G212" s="332"/>
      <c r="H212" s="290">
        <f>SUM(H213:H217)</f>
        <v>10574.78</v>
      </c>
      <c r="I212" s="73"/>
    </row>
    <row r="213" spans="1:9" s="1" customFormat="1" ht="25.5" customHeight="1">
      <c r="A213" s="334" t="s">
        <v>115</v>
      </c>
      <c r="B213" s="169"/>
      <c r="C213" s="170"/>
      <c r="D213" s="18"/>
      <c r="E213" s="171" t="s">
        <v>111</v>
      </c>
      <c r="F213" s="34" t="s">
        <v>112</v>
      </c>
      <c r="G213" s="128">
        <v>43150</v>
      </c>
      <c r="H213" s="93">
        <v>3242.54</v>
      </c>
      <c r="I213" s="73"/>
    </row>
    <row r="214" spans="1:9" s="1" customFormat="1" ht="25.5" customHeight="1">
      <c r="A214" s="334"/>
      <c r="B214" s="169"/>
      <c r="C214" s="170"/>
      <c r="D214" s="18"/>
      <c r="E214" s="127" t="s">
        <v>30</v>
      </c>
      <c r="F214" s="34" t="s">
        <v>132</v>
      </c>
      <c r="G214" s="128">
        <v>43172</v>
      </c>
      <c r="H214" s="93">
        <v>3096.48</v>
      </c>
      <c r="I214" s="73"/>
    </row>
    <row r="215" spans="1:9" s="1" customFormat="1" ht="25.5" customHeight="1">
      <c r="A215" s="334"/>
      <c r="B215" s="169"/>
      <c r="C215" s="170"/>
      <c r="D215" s="18"/>
      <c r="E215" s="127" t="s">
        <v>30</v>
      </c>
      <c r="F215" s="34" t="s">
        <v>171</v>
      </c>
      <c r="G215" s="128">
        <v>43202</v>
      </c>
      <c r="H215" s="93">
        <v>3578.48</v>
      </c>
      <c r="I215" s="73"/>
    </row>
    <row r="216" spans="1:9" s="1" customFormat="1" ht="25.5" customHeight="1">
      <c r="A216" s="334"/>
      <c r="B216" s="169"/>
      <c r="C216" s="170"/>
      <c r="D216" s="18"/>
      <c r="E216" s="127" t="s">
        <v>30</v>
      </c>
      <c r="F216" s="34" t="s">
        <v>375</v>
      </c>
      <c r="G216" s="128">
        <v>43228</v>
      </c>
      <c r="H216" s="93">
        <v>657.28</v>
      </c>
      <c r="I216" s="73"/>
    </row>
    <row r="217" spans="1:9" s="1" customFormat="1" ht="25.5" customHeight="1">
      <c r="A217" s="334"/>
      <c r="B217" s="169"/>
      <c r="C217" s="170"/>
      <c r="D217" s="18"/>
      <c r="E217" s="171"/>
      <c r="F217" s="34"/>
      <c r="G217" s="128"/>
      <c r="H217" s="93"/>
      <c r="I217" s="73"/>
    </row>
    <row r="218" spans="1:9" s="1" customFormat="1" ht="25.5" customHeight="1" thickBot="1">
      <c r="A218" s="101"/>
      <c r="B218" s="169"/>
      <c r="C218" s="170"/>
      <c r="D218" s="18"/>
      <c r="E218" s="171"/>
      <c r="F218" s="34"/>
      <c r="G218" s="128"/>
      <c r="H218" s="93"/>
      <c r="I218" s="73"/>
    </row>
    <row r="219" spans="1:9" s="1" customFormat="1" ht="25.5" customHeight="1">
      <c r="A219" s="333" t="s">
        <v>110</v>
      </c>
      <c r="B219" s="327"/>
      <c r="C219" s="328"/>
      <c r="D219" s="329"/>
      <c r="E219" s="330" t="s">
        <v>113</v>
      </c>
      <c r="F219" s="331"/>
      <c r="G219" s="332"/>
      <c r="H219" s="290">
        <f>SUM(H220:H225)</f>
        <v>916.13</v>
      </c>
      <c r="I219" s="73"/>
    </row>
    <row r="220" spans="1:9" s="1" customFormat="1" ht="25.5" customHeight="1">
      <c r="A220" s="334" t="s">
        <v>114</v>
      </c>
      <c r="B220" s="169"/>
      <c r="C220" s="170"/>
      <c r="D220" s="18"/>
      <c r="E220" s="171" t="s">
        <v>113</v>
      </c>
      <c r="F220" s="34" t="s">
        <v>112</v>
      </c>
      <c r="G220" s="128">
        <v>43150</v>
      </c>
      <c r="H220" s="93">
        <v>229.03</v>
      </c>
      <c r="I220" s="73"/>
    </row>
    <row r="221" spans="1:9" s="1" customFormat="1" ht="25.5" customHeight="1">
      <c r="A221" s="334"/>
      <c r="B221" s="169"/>
      <c r="C221" s="170"/>
      <c r="D221" s="18"/>
      <c r="E221" s="171" t="s">
        <v>113</v>
      </c>
      <c r="F221" s="34" t="s">
        <v>131</v>
      </c>
      <c r="G221" s="128">
        <v>43172</v>
      </c>
      <c r="H221" s="93">
        <v>229.03</v>
      </c>
      <c r="I221" s="73"/>
    </row>
    <row r="222" spans="1:9" s="1" customFormat="1" ht="25.5" customHeight="1">
      <c r="A222" s="334"/>
      <c r="B222" s="169"/>
      <c r="C222" s="170"/>
      <c r="D222" s="18"/>
      <c r="E222" s="171" t="s">
        <v>113</v>
      </c>
      <c r="F222" s="34" t="s">
        <v>378</v>
      </c>
      <c r="G222" s="128">
        <v>43202</v>
      </c>
      <c r="H222" s="93">
        <v>152.69</v>
      </c>
      <c r="I222" s="73"/>
    </row>
    <row r="223" spans="1:9" s="1" customFormat="1" ht="25.5" customHeight="1">
      <c r="A223" s="334"/>
      <c r="B223" s="169"/>
      <c r="C223" s="170"/>
      <c r="D223" s="18"/>
      <c r="E223" s="171" t="s">
        <v>113</v>
      </c>
      <c r="F223" s="34" t="s">
        <v>379</v>
      </c>
      <c r="G223" s="128">
        <v>43228</v>
      </c>
      <c r="H223" s="93">
        <v>305.38</v>
      </c>
      <c r="I223" s="73"/>
    </row>
    <row r="224" spans="1:9" s="1" customFormat="1" ht="25.5" customHeight="1">
      <c r="A224" s="334"/>
      <c r="B224" s="169"/>
      <c r="C224" s="170"/>
      <c r="D224" s="18"/>
      <c r="E224" s="171"/>
      <c r="F224" s="34"/>
      <c r="G224" s="128"/>
      <c r="H224" s="93"/>
      <c r="I224" s="73"/>
    </row>
    <row r="225" spans="1:9" s="1" customFormat="1" ht="25.5" customHeight="1" thickBot="1">
      <c r="A225" s="191"/>
      <c r="B225" s="302"/>
      <c r="C225" s="180"/>
      <c r="D225" s="181"/>
      <c r="E225" s="303"/>
      <c r="F225" s="304"/>
      <c r="G225" s="305"/>
      <c r="H225" s="185"/>
      <c r="I225" s="73"/>
    </row>
    <row r="226" spans="1:9" s="1" customFormat="1" ht="23.25" customHeight="1">
      <c r="A226" s="172" t="s">
        <v>45</v>
      </c>
      <c r="B226" s="173"/>
      <c r="C226" s="174"/>
      <c r="D226" s="175"/>
      <c r="E226" s="186" t="s">
        <v>81</v>
      </c>
      <c r="F226" s="176"/>
      <c r="G226" s="177"/>
      <c r="H226" s="178">
        <f>H228+H245+H248</f>
        <v>25123.89</v>
      </c>
      <c r="I226" s="73"/>
    </row>
    <row r="227" spans="1:9" s="1" customFormat="1" ht="24" customHeight="1" thickBot="1">
      <c r="A227" s="168"/>
      <c r="B227" s="169"/>
      <c r="C227" s="170"/>
      <c r="D227" s="18"/>
      <c r="E227" s="171"/>
      <c r="F227" s="34"/>
      <c r="G227" s="128"/>
      <c r="H227" s="93"/>
      <c r="I227" s="73"/>
    </row>
    <row r="228" spans="1:9" s="1" customFormat="1" ht="21" customHeight="1" thickBot="1">
      <c r="A228" s="194" t="s">
        <v>76</v>
      </c>
      <c r="B228" s="195" t="s">
        <v>74</v>
      </c>
      <c r="C228" s="196">
        <v>43132</v>
      </c>
      <c r="D228" s="197">
        <v>10000</v>
      </c>
      <c r="E228" s="198" t="s">
        <v>72</v>
      </c>
      <c r="F228" s="199"/>
      <c r="G228" s="200"/>
      <c r="H228" s="201">
        <f>SUM(H229:H231)</f>
        <v>5800</v>
      </c>
      <c r="I228" s="73" t="s">
        <v>78</v>
      </c>
    </row>
    <row r="229" spans="1:9" s="1" customFormat="1" ht="21.75" customHeight="1">
      <c r="A229" s="192"/>
      <c r="B229" s="193"/>
      <c r="C229" s="65"/>
      <c r="D229" s="66"/>
      <c r="E229" s="203" t="s">
        <v>46</v>
      </c>
      <c r="F229" s="21" t="s">
        <v>47</v>
      </c>
      <c r="G229" s="22">
        <v>43131</v>
      </c>
      <c r="H229" s="190">
        <v>1800</v>
      </c>
      <c r="I229" s="73"/>
    </row>
    <row r="230" spans="1:9" s="1" customFormat="1" ht="21.75" customHeight="1">
      <c r="A230" s="101"/>
      <c r="B230" s="62"/>
      <c r="C230" s="9"/>
      <c r="D230" s="46"/>
      <c r="E230" s="203" t="s">
        <v>46</v>
      </c>
      <c r="F230" s="21" t="s">
        <v>174</v>
      </c>
      <c r="G230" s="22">
        <v>43166</v>
      </c>
      <c r="H230" s="190">
        <v>2000</v>
      </c>
      <c r="I230" s="73"/>
    </row>
    <row r="231" spans="1:9" s="1" customFormat="1" ht="21.75" customHeight="1">
      <c r="A231" s="101"/>
      <c r="B231" s="62"/>
      <c r="C231" s="9"/>
      <c r="D231" s="46"/>
      <c r="E231" s="203" t="s">
        <v>46</v>
      </c>
      <c r="F231" s="21" t="s">
        <v>174</v>
      </c>
      <c r="G231" s="22">
        <v>43166</v>
      </c>
      <c r="H231" s="190">
        <v>2000</v>
      </c>
      <c r="I231" s="73"/>
    </row>
    <row r="232" spans="1:9" s="1" customFormat="1" ht="21.75" customHeight="1">
      <c r="A232" s="101"/>
      <c r="B232" s="62"/>
      <c r="C232" s="9"/>
      <c r="D232" s="46"/>
      <c r="E232" s="203"/>
      <c r="F232" s="21"/>
      <c r="G232" s="22"/>
      <c r="H232" s="190"/>
      <c r="I232" s="73"/>
    </row>
    <row r="233" spans="1:9" s="1" customFormat="1" ht="21.75" customHeight="1">
      <c r="A233" s="101"/>
      <c r="B233" s="62"/>
      <c r="C233" s="9"/>
      <c r="D233" s="46"/>
      <c r="E233" s="115"/>
      <c r="F233" s="12"/>
      <c r="G233" s="13"/>
      <c r="H233" s="93"/>
      <c r="I233" s="73"/>
    </row>
    <row r="234" spans="1:9" s="1" customFormat="1" ht="21.75" customHeight="1">
      <c r="A234" s="101"/>
      <c r="B234" s="62"/>
      <c r="C234" s="9"/>
      <c r="D234" s="46"/>
      <c r="E234" s="63" t="s">
        <v>46</v>
      </c>
      <c r="F234" s="12" t="s">
        <v>47</v>
      </c>
      <c r="G234" s="13">
        <v>43131</v>
      </c>
      <c r="H234" s="93">
        <v>57.02</v>
      </c>
      <c r="I234" s="73"/>
    </row>
    <row r="235" spans="1:9" s="1" customFormat="1" ht="21.75" customHeight="1">
      <c r="A235" s="101"/>
      <c r="B235" s="169"/>
      <c r="C235" s="170"/>
      <c r="D235" s="202"/>
      <c r="E235" s="188" t="s">
        <v>48</v>
      </c>
      <c r="F235" s="12" t="s">
        <v>49</v>
      </c>
      <c r="G235" s="13">
        <v>43131</v>
      </c>
      <c r="H235" s="93">
        <v>23.81</v>
      </c>
      <c r="I235" s="73"/>
    </row>
    <row r="236" spans="1:9" s="1" customFormat="1" ht="21.75" customHeight="1">
      <c r="A236" s="117"/>
      <c r="B236" s="392"/>
      <c r="C236" s="19"/>
      <c r="D236" s="393"/>
      <c r="E236" s="63" t="s">
        <v>46</v>
      </c>
      <c r="F236" s="12" t="s">
        <v>177</v>
      </c>
      <c r="G236" s="13">
        <v>43166</v>
      </c>
      <c r="H236" s="93">
        <v>29.64</v>
      </c>
      <c r="I236" s="73"/>
    </row>
    <row r="237" spans="1:9" s="1" customFormat="1" ht="21.75" customHeight="1">
      <c r="A237" s="117"/>
      <c r="B237" s="392"/>
      <c r="C237" s="19"/>
      <c r="D237" s="393"/>
      <c r="E237" s="188" t="s">
        <v>48</v>
      </c>
      <c r="F237" s="12" t="s">
        <v>174</v>
      </c>
      <c r="G237" s="13">
        <v>43166</v>
      </c>
      <c r="H237" s="93">
        <v>270.42</v>
      </c>
      <c r="I237" s="73"/>
    </row>
    <row r="238" spans="1:9" s="1" customFormat="1" ht="21.75" customHeight="1">
      <c r="A238" s="117"/>
      <c r="B238" s="392"/>
      <c r="C238" s="19"/>
      <c r="D238" s="393"/>
      <c r="E238" s="188" t="s">
        <v>48</v>
      </c>
      <c r="F238" s="12" t="s">
        <v>174</v>
      </c>
      <c r="G238" s="13">
        <v>43166</v>
      </c>
      <c r="H238" s="93">
        <v>276.35</v>
      </c>
      <c r="I238" s="73"/>
    </row>
    <row r="239" spans="1:9" s="1" customFormat="1" ht="21.75" customHeight="1">
      <c r="A239" s="117"/>
      <c r="B239" s="392"/>
      <c r="C239" s="19"/>
      <c r="D239" s="393"/>
      <c r="E239" s="188" t="s">
        <v>48</v>
      </c>
      <c r="F239" s="12" t="s">
        <v>174</v>
      </c>
      <c r="G239" s="13">
        <v>43166</v>
      </c>
      <c r="H239" s="93">
        <v>17.78</v>
      </c>
      <c r="I239" s="73"/>
    </row>
    <row r="240" spans="1:9" s="1" customFormat="1" ht="21.75" customHeight="1">
      <c r="A240" s="117"/>
      <c r="B240" s="392"/>
      <c r="C240" s="19"/>
      <c r="D240" s="393"/>
      <c r="E240" s="188" t="s">
        <v>48</v>
      </c>
      <c r="F240" s="12" t="s">
        <v>174</v>
      </c>
      <c r="G240" s="13">
        <v>43166</v>
      </c>
      <c r="H240" s="93">
        <v>39.89</v>
      </c>
      <c r="I240" s="73"/>
    </row>
    <row r="241" spans="1:9" s="1" customFormat="1" ht="21.75" customHeight="1">
      <c r="A241" s="117"/>
      <c r="B241" s="392"/>
      <c r="C241" s="19"/>
      <c r="D241" s="393"/>
      <c r="E241" s="188" t="s">
        <v>386</v>
      </c>
      <c r="F241" s="12" t="s">
        <v>174</v>
      </c>
      <c r="G241" s="13">
        <v>43166</v>
      </c>
      <c r="H241" s="93">
        <v>2625.96</v>
      </c>
      <c r="I241" s="73"/>
    </row>
    <row r="242" spans="1:9" s="1" customFormat="1" ht="21.75" customHeight="1">
      <c r="A242" s="117"/>
      <c r="B242" s="392"/>
      <c r="C242" s="19"/>
      <c r="D242" s="393"/>
      <c r="E242" s="188" t="s">
        <v>48</v>
      </c>
      <c r="F242" s="12" t="s">
        <v>174</v>
      </c>
      <c r="G242" s="13">
        <v>43166</v>
      </c>
      <c r="H242" s="93">
        <v>6.65</v>
      </c>
      <c r="I242" s="73"/>
    </row>
    <row r="243" spans="1:9" s="1" customFormat="1" ht="21.75" customHeight="1">
      <c r="A243" s="117"/>
      <c r="B243" s="392"/>
      <c r="C243" s="19"/>
      <c r="D243" s="393"/>
      <c r="E243" s="188" t="s">
        <v>386</v>
      </c>
      <c r="F243" s="12" t="s">
        <v>174</v>
      </c>
      <c r="G243" s="13">
        <v>43166</v>
      </c>
      <c r="H243" s="93">
        <v>2360.04</v>
      </c>
      <c r="I243" s="73"/>
    </row>
    <row r="244" spans="1:9" s="1" customFormat="1" ht="21.75" customHeight="1" thickBot="1">
      <c r="A244" s="117"/>
      <c r="B244" s="392"/>
      <c r="C244" s="19"/>
      <c r="D244" s="393"/>
      <c r="E244" s="189"/>
      <c r="F244" s="21"/>
      <c r="G244" s="22"/>
      <c r="H244" s="190"/>
      <c r="I244" s="73"/>
    </row>
    <row r="245" spans="1:9" s="1" customFormat="1" ht="18.75" customHeight="1" thickBot="1">
      <c r="A245" s="206" t="s">
        <v>77</v>
      </c>
      <c r="B245" s="207" t="s">
        <v>74</v>
      </c>
      <c r="C245" s="208">
        <v>43132</v>
      </c>
      <c r="D245" s="209">
        <v>3000</v>
      </c>
      <c r="E245" s="210" t="s">
        <v>73</v>
      </c>
      <c r="F245" s="211"/>
      <c r="G245" s="212"/>
      <c r="H245" s="213">
        <f>SUM(H234:H244)</f>
        <v>5707.5599999999995</v>
      </c>
      <c r="I245" s="73"/>
    </row>
    <row r="246" spans="1:9" s="1" customFormat="1" ht="22.5" customHeight="1">
      <c r="A246" s="117"/>
      <c r="B246" s="64"/>
      <c r="C246" s="65"/>
      <c r="D246" s="66"/>
      <c r="E246" s="203"/>
      <c r="F246" s="14"/>
      <c r="G246" s="204"/>
      <c r="H246" s="205"/>
      <c r="I246" s="73"/>
    </row>
    <row r="247" spans="1:9" s="1" customFormat="1" ht="22.5" customHeight="1" thickBot="1">
      <c r="A247" s="101"/>
      <c r="B247" s="187"/>
      <c r="C247" s="170"/>
      <c r="D247" s="18"/>
      <c r="E247" s="188"/>
      <c r="F247" s="12"/>
      <c r="G247" s="13"/>
      <c r="H247" s="93"/>
      <c r="I247" s="73"/>
    </row>
    <row r="248" spans="1:9" s="1" customFormat="1" ht="19.5" customHeight="1" thickBot="1">
      <c r="A248" s="215" t="s">
        <v>75</v>
      </c>
      <c r="B248" s="195" t="s">
        <v>74</v>
      </c>
      <c r="C248" s="196">
        <v>43132</v>
      </c>
      <c r="D248" s="197">
        <v>10000</v>
      </c>
      <c r="E248" s="198" t="s">
        <v>71</v>
      </c>
      <c r="F248" s="199"/>
      <c r="G248" s="200"/>
      <c r="H248" s="201">
        <f>SUM(H249:H258)</f>
        <v>13616.329999999998</v>
      </c>
      <c r="I248" s="73" t="s">
        <v>70</v>
      </c>
    </row>
    <row r="249" spans="1:9" s="1" customFormat="1" ht="18.75" customHeight="1">
      <c r="A249" s="214"/>
      <c r="B249" s="64"/>
      <c r="C249" s="65"/>
      <c r="D249" s="66"/>
      <c r="E249" s="203" t="s">
        <v>50</v>
      </c>
      <c r="F249" s="14" t="s">
        <v>53</v>
      </c>
      <c r="G249" s="204">
        <v>43131</v>
      </c>
      <c r="H249" s="205">
        <v>2265.12</v>
      </c>
      <c r="I249" s="73"/>
    </row>
    <row r="250" spans="1:9" s="1" customFormat="1" ht="21" customHeight="1" thickBot="1">
      <c r="A250" s="191"/>
      <c r="B250" s="179"/>
      <c r="C250" s="180"/>
      <c r="D250" s="181"/>
      <c r="E250" s="182" t="s">
        <v>51</v>
      </c>
      <c r="F250" s="183" t="s">
        <v>52</v>
      </c>
      <c r="G250" s="184">
        <v>43131</v>
      </c>
      <c r="H250" s="185">
        <v>14.52</v>
      </c>
      <c r="I250" s="73"/>
    </row>
    <row r="251" spans="1:9" s="1" customFormat="1" ht="21" customHeight="1">
      <c r="A251" s="117"/>
      <c r="B251" s="69"/>
      <c r="C251" s="19"/>
      <c r="D251" s="28"/>
      <c r="E251" s="203" t="s">
        <v>50</v>
      </c>
      <c r="F251" s="14" t="s">
        <v>172</v>
      </c>
      <c r="G251" s="204">
        <v>43166</v>
      </c>
      <c r="H251" s="205">
        <v>2771.39</v>
      </c>
      <c r="I251" s="73"/>
    </row>
    <row r="252" spans="1:9" s="1" customFormat="1" ht="21" customHeight="1" thickBot="1">
      <c r="A252" s="117"/>
      <c r="B252" s="69"/>
      <c r="C252" s="19"/>
      <c r="D252" s="28"/>
      <c r="E252" s="182" t="s">
        <v>51</v>
      </c>
      <c r="F252" s="14" t="s">
        <v>173</v>
      </c>
      <c r="G252" s="204">
        <v>43166</v>
      </c>
      <c r="H252" s="205">
        <v>14.47</v>
      </c>
      <c r="I252" s="73"/>
    </row>
    <row r="253" spans="1:9" s="1" customFormat="1" ht="21" customHeight="1">
      <c r="A253" s="117"/>
      <c r="B253" s="69"/>
      <c r="C253" s="19"/>
      <c r="D253" s="28"/>
      <c r="E253" s="203" t="s">
        <v>50</v>
      </c>
      <c r="F253" s="14" t="s">
        <v>380</v>
      </c>
      <c r="G253" s="204">
        <v>43194</v>
      </c>
      <c r="H253" s="205">
        <v>2778.62</v>
      </c>
      <c r="I253" s="73"/>
    </row>
    <row r="254" spans="1:9" s="1" customFormat="1" ht="21" customHeight="1" thickBot="1">
      <c r="A254" s="117"/>
      <c r="B254" s="69"/>
      <c r="C254" s="19"/>
      <c r="D254" s="28"/>
      <c r="E254" s="182" t="s">
        <v>51</v>
      </c>
      <c r="F254" s="14" t="s">
        <v>381</v>
      </c>
      <c r="G254" s="204">
        <v>43194</v>
      </c>
      <c r="H254" s="205">
        <v>7.24</v>
      </c>
      <c r="I254" s="73"/>
    </row>
    <row r="255" spans="1:9" s="1" customFormat="1" ht="21" customHeight="1">
      <c r="A255" s="117"/>
      <c r="B255" s="69"/>
      <c r="C255" s="19"/>
      <c r="D255" s="28"/>
      <c r="E255" s="203" t="s">
        <v>50</v>
      </c>
      <c r="F255" s="14" t="s">
        <v>382</v>
      </c>
      <c r="G255" s="204">
        <v>43194</v>
      </c>
      <c r="H255" s="205">
        <v>3024.12</v>
      </c>
      <c r="I255" s="73"/>
    </row>
    <row r="256" spans="1:9" s="1" customFormat="1" ht="21" customHeight="1" thickBot="1">
      <c r="A256" s="117"/>
      <c r="B256" s="69"/>
      <c r="C256" s="19"/>
      <c r="D256" s="28"/>
      <c r="E256" s="182" t="s">
        <v>51</v>
      </c>
      <c r="F256" s="14" t="s">
        <v>383</v>
      </c>
      <c r="G256" s="204">
        <v>43194</v>
      </c>
      <c r="H256" s="205">
        <v>15.31</v>
      </c>
      <c r="I256" s="73"/>
    </row>
    <row r="257" spans="1:9" s="1" customFormat="1" ht="21" customHeight="1">
      <c r="A257" s="117"/>
      <c r="B257" s="69"/>
      <c r="C257" s="19"/>
      <c r="D257" s="28"/>
      <c r="E257" s="203" t="s">
        <v>50</v>
      </c>
      <c r="F257" s="14" t="s">
        <v>384</v>
      </c>
      <c r="G257" s="204">
        <v>7.06</v>
      </c>
      <c r="H257" s="205">
        <v>2717.88</v>
      </c>
      <c r="I257" s="73"/>
    </row>
    <row r="258" spans="1:9" s="1" customFormat="1" ht="21" customHeight="1" thickBot="1">
      <c r="A258" s="117"/>
      <c r="B258" s="69"/>
      <c r="C258" s="19"/>
      <c r="D258" s="28"/>
      <c r="E258" s="182" t="s">
        <v>51</v>
      </c>
      <c r="F258" s="14" t="s">
        <v>385</v>
      </c>
      <c r="G258" s="204">
        <v>7.06</v>
      </c>
      <c r="H258" s="205">
        <v>7.66</v>
      </c>
      <c r="I258" s="73"/>
    </row>
    <row r="259" spans="1:8" s="1" customFormat="1" ht="18.75" customHeight="1" thickBot="1">
      <c r="A259" s="131"/>
      <c r="B259" s="69"/>
      <c r="C259" s="19"/>
      <c r="D259" s="28"/>
      <c r="E259" s="189"/>
      <c r="F259" s="21"/>
      <c r="G259" s="22"/>
      <c r="H259" s="190"/>
    </row>
    <row r="260" spans="1:9" s="68" customFormat="1" ht="18" customHeight="1" thickBot="1">
      <c r="A260" s="237" t="s">
        <v>79</v>
      </c>
      <c r="B260" s="228" t="s">
        <v>80</v>
      </c>
      <c r="C260" s="244">
        <v>43130</v>
      </c>
      <c r="D260" s="229">
        <v>90000</v>
      </c>
      <c r="E260" s="245" t="s">
        <v>82</v>
      </c>
      <c r="F260" s="230"/>
      <c r="G260" s="230"/>
      <c r="H260" s="231">
        <f>H269+H277</f>
        <v>181931.33</v>
      </c>
      <c r="I260" s="164" t="s">
        <v>87</v>
      </c>
    </row>
    <row r="261" spans="1:9" s="68" customFormat="1" ht="18" customHeight="1">
      <c r="A261" s="382"/>
      <c r="B261" s="383"/>
      <c r="C261" s="129"/>
      <c r="D261" s="141"/>
      <c r="E261" s="384"/>
      <c r="H261" s="369"/>
      <c r="I261" s="164"/>
    </row>
    <row r="262" spans="1:8" s="68" customFormat="1" ht="26.25" customHeight="1">
      <c r="A262" s="72"/>
      <c r="B262" s="238"/>
      <c r="C262" s="225"/>
      <c r="D262" s="147"/>
      <c r="E262" s="222" t="s">
        <v>109</v>
      </c>
      <c r="F262" s="70" t="s">
        <v>54</v>
      </c>
      <c r="G262" s="219">
        <v>43132</v>
      </c>
      <c r="H262" s="216">
        <v>8954.36</v>
      </c>
    </row>
    <row r="263" spans="1:9" s="1" customFormat="1" ht="21.75" customHeight="1">
      <c r="A263" s="117"/>
      <c r="B263" s="226"/>
      <c r="C263" s="226"/>
      <c r="D263" s="226"/>
      <c r="E263" s="222" t="s">
        <v>55</v>
      </c>
      <c r="F263" s="70" t="s">
        <v>54</v>
      </c>
      <c r="G263" s="219">
        <v>43132</v>
      </c>
      <c r="H263" s="216">
        <v>30757.51</v>
      </c>
      <c r="I263" s="68"/>
    </row>
    <row r="264" spans="1:9" s="1" customFormat="1" ht="21.75" customHeight="1">
      <c r="A264" s="117"/>
      <c r="B264" s="226"/>
      <c r="C264" s="226"/>
      <c r="D264" s="226"/>
      <c r="E264" s="222" t="s">
        <v>55</v>
      </c>
      <c r="F264" s="70" t="s">
        <v>133</v>
      </c>
      <c r="G264" s="219">
        <v>43147</v>
      </c>
      <c r="H264" s="216">
        <v>23351.36</v>
      </c>
      <c r="I264" s="68"/>
    </row>
    <row r="265" spans="1:9" s="1" customFormat="1" ht="21.75" customHeight="1">
      <c r="A265" s="117"/>
      <c r="B265" s="226"/>
      <c r="C265" s="226"/>
      <c r="D265" s="226"/>
      <c r="E265" s="222" t="s">
        <v>55</v>
      </c>
      <c r="F265" s="70" t="s">
        <v>175</v>
      </c>
      <c r="G265" s="219">
        <v>43174</v>
      </c>
      <c r="H265" s="216">
        <v>30474.23</v>
      </c>
      <c r="I265" s="68"/>
    </row>
    <row r="266" spans="1:9" s="1" customFormat="1" ht="21.75" customHeight="1">
      <c r="A266" s="117"/>
      <c r="B266" s="226"/>
      <c r="C266" s="226"/>
      <c r="D266" s="226"/>
      <c r="E266" s="222" t="s">
        <v>55</v>
      </c>
      <c r="F266" s="70" t="s">
        <v>233</v>
      </c>
      <c r="G266" s="219">
        <v>43208</v>
      </c>
      <c r="H266" s="216">
        <v>27000</v>
      </c>
      <c r="I266" s="68"/>
    </row>
    <row r="267" spans="1:9" s="1" customFormat="1" ht="21.75" customHeight="1">
      <c r="A267" s="117"/>
      <c r="B267" s="226"/>
      <c r="C267" s="226"/>
      <c r="D267" s="226"/>
      <c r="E267" s="222" t="s">
        <v>55</v>
      </c>
      <c r="F267" s="70" t="s">
        <v>387</v>
      </c>
      <c r="G267" s="219">
        <v>43266</v>
      </c>
      <c r="H267" s="216">
        <v>30000</v>
      </c>
      <c r="I267" s="68"/>
    </row>
    <row r="268" spans="1:9" s="1" customFormat="1" ht="21.75" customHeight="1" thickBot="1">
      <c r="A268" s="117"/>
      <c r="B268" s="226"/>
      <c r="C268" s="226"/>
      <c r="D268" s="226"/>
      <c r="E268" s="222"/>
      <c r="F268" s="70"/>
      <c r="G268" s="219"/>
      <c r="H268" s="216"/>
      <c r="I268" s="68"/>
    </row>
    <row r="269" spans="1:9" s="1" customFormat="1" ht="18" customHeight="1" thickBot="1">
      <c r="A269" s="215" t="s">
        <v>84</v>
      </c>
      <c r="B269" s="232"/>
      <c r="C269" s="232"/>
      <c r="D269" s="232"/>
      <c r="E269" s="240" t="s">
        <v>83</v>
      </c>
      <c r="F269" s="233"/>
      <c r="G269" s="234"/>
      <c r="H269" s="241">
        <f>SUM(H262:H268)</f>
        <v>150537.46</v>
      </c>
      <c r="I269" s="68"/>
    </row>
    <row r="270" spans="1:9" s="1" customFormat="1" ht="18" customHeight="1" thickBot="1">
      <c r="A270" s="214"/>
      <c r="B270" s="226"/>
      <c r="C270" s="226"/>
      <c r="D270" s="226"/>
      <c r="E270" s="223"/>
      <c r="F270" s="70"/>
      <c r="G270" s="219"/>
      <c r="H270" s="346"/>
      <c r="I270" s="68"/>
    </row>
    <row r="271" spans="1:11" s="1" customFormat="1" ht="18" customHeight="1" thickBot="1">
      <c r="A271" s="347" t="s">
        <v>134</v>
      </c>
      <c r="B271" s="348"/>
      <c r="C271" s="348"/>
      <c r="D271" s="348"/>
      <c r="E271" s="349" t="s">
        <v>135</v>
      </c>
      <c r="F271" s="350"/>
      <c r="G271" s="351"/>
      <c r="H271" s="352">
        <f>SUM(H272:H276)</f>
        <v>20850.98</v>
      </c>
      <c r="I271" s="68"/>
      <c r="K271" s="1" t="s">
        <v>138</v>
      </c>
    </row>
    <row r="272" spans="1:9" s="1" customFormat="1" ht="21.75" customHeight="1" thickBot="1">
      <c r="A272" s="117"/>
      <c r="B272" s="226"/>
      <c r="C272" s="226"/>
      <c r="D272" s="226"/>
      <c r="E272" s="440" t="s">
        <v>55</v>
      </c>
      <c r="F272" s="441" t="s">
        <v>133</v>
      </c>
      <c r="G272" s="219">
        <v>43147</v>
      </c>
      <c r="H272" s="216">
        <v>10251.58</v>
      </c>
      <c r="I272" s="68"/>
    </row>
    <row r="273" spans="1:9" s="1" customFormat="1" ht="21.75" customHeight="1" thickBot="1">
      <c r="A273" s="353"/>
      <c r="B273" s="226"/>
      <c r="C273" s="226"/>
      <c r="D273" s="226"/>
      <c r="E273" s="440" t="s">
        <v>55</v>
      </c>
      <c r="F273" s="441" t="s">
        <v>175</v>
      </c>
      <c r="G273" s="219">
        <v>43147</v>
      </c>
      <c r="H273" s="216">
        <v>9075.25</v>
      </c>
      <c r="I273" s="68"/>
    </row>
    <row r="274" spans="1:9" s="1" customFormat="1" ht="21.75" customHeight="1" thickBot="1">
      <c r="A274" s="353"/>
      <c r="B274" s="226"/>
      <c r="C274" s="226"/>
      <c r="D274" s="226"/>
      <c r="E274" s="440" t="s">
        <v>55</v>
      </c>
      <c r="F274" s="441" t="s">
        <v>233</v>
      </c>
      <c r="G274" s="219">
        <v>43147</v>
      </c>
      <c r="H274" s="216">
        <v>661.37</v>
      </c>
      <c r="I274" s="68"/>
    </row>
    <row r="275" spans="1:9" s="1" customFormat="1" ht="21.75" customHeight="1">
      <c r="A275" s="353"/>
      <c r="B275" s="226"/>
      <c r="C275" s="226"/>
      <c r="D275" s="226"/>
      <c r="E275" s="440" t="s">
        <v>55</v>
      </c>
      <c r="F275" s="441" t="s">
        <v>388</v>
      </c>
      <c r="G275" s="219">
        <v>43147</v>
      </c>
      <c r="H275" s="216">
        <v>862.78</v>
      </c>
      <c r="I275" s="68"/>
    </row>
    <row r="276" spans="1:9" s="1" customFormat="1" ht="21.75" customHeight="1" thickBot="1">
      <c r="A276" s="353"/>
      <c r="B276" s="226"/>
      <c r="C276" s="226"/>
      <c r="D276" s="226"/>
      <c r="E276" s="440"/>
      <c r="F276" s="137"/>
      <c r="G276" s="219"/>
      <c r="H276" s="216"/>
      <c r="I276" s="68"/>
    </row>
    <row r="277" spans="1:9" s="1" customFormat="1" ht="18" customHeight="1" thickBot="1">
      <c r="A277" s="537" t="s">
        <v>79</v>
      </c>
      <c r="B277" s="538"/>
      <c r="C277" s="538"/>
      <c r="D277" s="538"/>
      <c r="E277" s="539" t="s">
        <v>389</v>
      </c>
      <c r="F277" s="540"/>
      <c r="G277" s="541"/>
      <c r="H277" s="536">
        <f>SUM(H278:H281)</f>
        <v>31393.87</v>
      </c>
      <c r="I277" s="68"/>
    </row>
    <row r="278" spans="1:9" s="1" customFormat="1" ht="21.75" customHeight="1">
      <c r="A278" s="235"/>
      <c r="B278" s="239"/>
      <c r="C278" s="225"/>
      <c r="D278" s="236"/>
      <c r="F278" s="137" t="s">
        <v>54</v>
      </c>
      <c r="G278" s="219">
        <v>43132</v>
      </c>
      <c r="H278" s="216">
        <v>835.42</v>
      </c>
      <c r="I278" s="68"/>
    </row>
    <row r="279" spans="1:9" s="1" customFormat="1" ht="21.75" customHeight="1">
      <c r="A279" s="235"/>
      <c r="B279" s="239"/>
      <c r="C279" s="225"/>
      <c r="D279" s="236"/>
      <c r="F279" s="137" t="s">
        <v>175</v>
      </c>
      <c r="G279" s="219">
        <v>43174</v>
      </c>
      <c r="H279" s="216">
        <v>822.74</v>
      </c>
      <c r="I279" s="68"/>
    </row>
    <row r="280" spans="1:9" s="1" customFormat="1" ht="21.75" customHeight="1">
      <c r="A280" s="235"/>
      <c r="B280" s="239"/>
      <c r="C280" s="225"/>
      <c r="D280" s="236"/>
      <c r="F280" s="137" t="s">
        <v>54</v>
      </c>
      <c r="G280" s="219">
        <v>43132</v>
      </c>
      <c r="H280" s="216">
        <v>29034.29</v>
      </c>
      <c r="I280" s="68"/>
    </row>
    <row r="281" spans="1:9" s="1" customFormat="1" ht="21.75" customHeight="1">
      <c r="A281" s="235"/>
      <c r="B281" s="239"/>
      <c r="C281" s="225"/>
      <c r="D281" s="236"/>
      <c r="F281" s="137" t="s">
        <v>175</v>
      </c>
      <c r="G281" s="219">
        <v>43174</v>
      </c>
      <c r="H281" s="216">
        <v>701.42</v>
      </c>
      <c r="I281" s="68"/>
    </row>
    <row r="282" spans="1:9" s="1" customFormat="1" ht="21.75" customHeight="1" thickBot="1">
      <c r="A282" s="235"/>
      <c r="B282" s="239"/>
      <c r="C282" s="225"/>
      <c r="D282" s="236"/>
      <c r="F282" s="138"/>
      <c r="G282" s="219"/>
      <c r="H282" s="216"/>
      <c r="I282" s="68"/>
    </row>
    <row r="283" spans="1:9" s="1" customFormat="1" ht="20.25" customHeight="1" thickBot="1">
      <c r="A283" s="215" t="s">
        <v>85</v>
      </c>
      <c r="B283" s="232"/>
      <c r="C283" s="232"/>
      <c r="D283" s="232"/>
      <c r="E283" s="240" t="s">
        <v>86</v>
      </c>
      <c r="F283" s="233"/>
      <c r="G283" s="234"/>
      <c r="H283" s="242">
        <f>SUM(H278:H282)</f>
        <v>31393.87</v>
      </c>
      <c r="I283" s="118"/>
    </row>
    <row r="284" spans="1:9" s="1" customFormat="1" ht="20.25" customHeight="1" thickBot="1">
      <c r="A284" s="347" t="s">
        <v>137</v>
      </c>
      <c r="B284" s="348"/>
      <c r="C284" s="348"/>
      <c r="D284" s="348"/>
      <c r="E284" s="349" t="s">
        <v>136</v>
      </c>
      <c r="F284" s="350"/>
      <c r="G284" s="351"/>
      <c r="H284" s="352">
        <f>SUM(H285:H287)</f>
        <v>835.42</v>
      </c>
      <c r="I284" s="118"/>
    </row>
    <row r="285" spans="1:9" s="1" customFormat="1" ht="20.25" customHeight="1" thickBot="1">
      <c r="A285" s="322"/>
      <c r="B285" s="227"/>
      <c r="C285" s="227"/>
      <c r="D285" s="227"/>
      <c r="E285" s="222" t="s">
        <v>56</v>
      </c>
      <c r="F285" s="70" t="s">
        <v>133</v>
      </c>
      <c r="G285" s="219">
        <v>43147</v>
      </c>
      <c r="H285" s="216">
        <v>835.42</v>
      </c>
      <c r="I285" s="118"/>
    </row>
    <row r="286" spans="1:9" s="1" customFormat="1" ht="20.25" customHeight="1" thickBot="1">
      <c r="A286" s="322"/>
      <c r="B286" s="227"/>
      <c r="C286" s="227"/>
      <c r="D286" s="227"/>
      <c r="E286" s="222"/>
      <c r="F286" s="70"/>
      <c r="G286" s="219"/>
      <c r="H286" s="216"/>
      <c r="I286" s="118"/>
    </row>
    <row r="287" spans="1:9" s="1" customFormat="1" ht="27" customHeight="1" thickBot="1">
      <c r="A287" s="217"/>
      <c r="B287" s="227"/>
      <c r="C287" s="227"/>
      <c r="D287" s="227"/>
      <c r="E287" s="224"/>
      <c r="F287" s="221"/>
      <c r="G287" s="220"/>
      <c r="H287" s="218"/>
      <c r="I287" s="68"/>
    </row>
    <row r="288" spans="1:9" s="1" customFormat="1" ht="18" customHeight="1">
      <c r="A288" s="287" t="s">
        <v>65</v>
      </c>
      <c r="B288" s="271"/>
      <c r="C288" s="271"/>
      <c r="D288" s="324">
        <f>SUM(D289:D291)</f>
        <v>1570</v>
      </c>
      <c r="E288" s="288"/>
      <c r="F288" s="271"/>
      <c r="G288" s="271"/>
      <c r="H288" s="511">
        <f>SUM(H290:H291)</f>
        <v>1570</v>
      </c>
      <c r="I288" s="73" t="s">
        <v>103</v>
      </c>
    </row>
    <row r="289" spans="1:9" s="1" customFormat="1" ht="19.5" customHeight="1">
      <c r="A289" s="295" t="s">
        <v>98</v>
      </c>
      <c r="B289" s="68"/>
      <c r="C289" s="68"/>
      <c r="D289" s="68"/>
      <c r="E289" s="23"/>
      <c r="F289" s="12"/>
      <c r="G289" s="13"/>
      <c r="H289" s="94"/>
      <c r="I289" s="73"/>
    </row>
    <row r="290" spans="1:9" s="1" customFormat="1" ht="18.75">
      <c r="A290" s="30"/>
      <c r="B290" s="8" t="s">
        <v>104</v>
      </c>
      <c r="C290" s="9">
        <v>43136</v>
      </c>
      <c r="D290" s="326">
        <v>880</v>
      </c>
      <c r="E290" s="23" t="s">
        <v>64</v>
      </c>
      <c r="F290" s="12">
        <v>4</v>
      </c>
      <c r="G290" s="13">
        <v>43136</v>
      </c>
      <c r="H290" s="94">
        <v>880</v>
      </c>
      <c r="I290" s="73"/>
    </row>
    <row r="291" spans="1:9" s="1" customFormat="1" ht="18.75">
      <c r="A291" s="166"/>
      <c r="B291" s="8" t="s">
        <v>96</v>
      </c>
      <c r="C291" s="9">
        <v>43136</v>
      </c>
      <c r="D291" s="326">
        <v>690</v>
      </c>
      <c r="E291" s="23" t="s">
        <v>66</v>
      </c>
      <c r="F291" s="12">
        <v>3</v>
      </c>
      <c r="G291" s="13">
        <v>43136</v>
      </c>
      <c r="H291" s="94">
        <v>690</v>
      </c>
      <c r="I291" s="73"/>
    </row>
    <row r="292" spans="1:9" s="1" customFormat="1" ht="18.75">
      <c r="A292" s="167"/>
      <c r="B292" s="8"/>
      <c r="C292" s="9"/>
      <c r="D292" s="24"/>
      <c r="E292" s="23"/>
      <c r="F292" s="12"/>
      <c r="G292" s="13"/>
      <c r="H292" s="93"/>
      <c r="I292" s="73"/>
    </row>
    <row r="293" spans="1:9" s="1" customFormat="1" ht="18.75">
      <c r="A293" s="281" t="s">
        <v>67</v>
      </c>
      <c r="B293" s="282"/>
      <c r="C293" s="282"/>
      <c r="D293" s="283">
        <f>D294</f>
        <v>840</v>
      </c>
      <c r="E293" s="284" t="s">
        <v>68</v>
      </c>
      <c r="F293" s="285">
        <v>2</v>
      </c>
      <c r="G293" s="286">
        <v>43136</v>
      </c>
      <c r="H293" s="512">
        <v>840</v>
      </c>
      <c r="I293" s="73" t="s">
        <v>103</v>
      </c>
    </row>
    <row r="294" spans="1:8" s="1" customFormat="1" ht="19.5">
      <c r="A294" s="295" t="s">
        <v>98</v>
      </c>
      <c r="B294" s="8" t="s">
        <v>104</v>
      </c>
      <c r="C294" s="9">
        <v>43136</v>
      </c>
      <c r="D294" s="326">
        <v>840</v>
      </c>
      <c r="E294" s="23"/>
      <c r="F294" s="12"/>
      <c r="G294" s="13"/>
      <c r="H294" s="93"/>
    </row>
    <row r="295" spans="1:8" s="1" customFormat="1" ht="19.5" thickBot="1">
      <c r="A295" s="103"/>
      <c r="B295" s="8"/>
      <c r="C295" s="8"/>
      <c r="D295" s="24"/>
      <c r="E295" s="23"/>
      <c r="F295" s="12"/>
      <c r="G295" s="13"/>
      <c r="H295" s="93"/>
    </row>
    <row r="296" spans="1:9" s="1" customFormat="1" ht="32.25" customHeight="1">
      <c r="A296" s="280" t="s">
        <v>59</v>
      </c>
      <c r="B296" s="277" t="s">
        <v>96</v>
      </c>
      <c r="C296" s="174">
        <v>43133</v>
      </c>
      <c r="D296" s="443">
        <v>3066</v>
      </c>
      <c r="E296" s="249" t="s">
        <v>91</v>
      </c>
      <c r="F296" s="278"/>
      <c r="G296" s="279"/>
      <c r="H296" s="445">
        <f>SUM(H297:H307)</f>
        <v>3066</v>
      </c>
      <c r="I296" s="2" t="s">
        <v>97</v>
      </c>
    </row>
    <row r="297" spans="1:9" s="1" customFormat="1" ht="19.5">
      <c r="A297" s="294" t="s">
        <v>94</v>
      </c>
      <c r="B297" s="8"/>
      <c r="C297" s="9"/>
      <c r="D297" s="24"/>
      <c r="E297" s="163" t="s">
        <v>60</v>
      </c>
      <c r="F297" s="12">
        <v>3846</v>
      </c>
      <c r="G297" s="13">
        <v>43133</v>
      </c>
      <c r="H297" s="93">
        <v>392</v>
      </c>
      <c r="I297" s="73"/>
    </row>
    <row r="298" spans="1:9" s="1" customFormat="1" ht="18.75">
      <c r="A298" s="30"/>
      <c r="B298" s="8"/>
      <c r="C298" s="9"/>
      <c r="D298" s="24"/>
      <c r="E298" s="163" t="s">
        <v>60</v>
      </c>
      <c r="F298" s="12">
        <v>3907</v>
      </c>
      <c r="G298" s="13">
        <v>43133</v>
      </c>
      <c r="H298" s="93">
        <v>224</v>
      </c>
      <c r="I298" s="2"/>
    </row>
    <row r="299" spans="1:9" s="1" customFormat="1" ht="18.75">
      <c r="A299" s="104"/>
      <c r="B299" s="8"/>
      <c r="C299" s="8"/>
      <c r="D299" s="24"/>
      <c r="E299" s="163" t="s">
        <v>60</v>
      </c>
      <c r="F299" s="12">
        <v>106</v>
      </c>
      <c r="G299" s="13">
        <v>43151</v>
      </c>
      <c r="H299" s="93">
        <v>280</v>
      </c>
      <c r="I299" s="2"/>
    </row>
    <row r="300" spans="1:9" s="1" customFormat="1" ht="18.75">
      <c r="A300" s="104"/>
      <c r="B300" s="8"/>
      <c r="C300" s="8"/>
      <c r="D300" s="24"/>
      <c r="E300" s="163" t="s">
        <v>60</v>
      </c>
      <c r="F300" s="12">
        <v>106</v>
      </c>
      <c r="G300" s="13">
        <v>43151</v>
      </c>
      <c r="H300" s="93">
        <v>238</v>
      </c>
      <c r="I300" s="2"/>
    </row>
    <row r="301" spans="1:9" s="1" customFormat="1" ht="18.75">
      <c r="A301" s="158"/>
      <c r="B301" s="12"/>
      <c r="C301" s="12"/>
      <c r="D301" s="18"/>
      <c r="E301" s="163" t="s">
        <v>60</v>
      </c>
      <c r="F301" s="12">
        <v>106</v>
      </c>
      <c r="G301" s="13">
        <v>43151</v>
      </c>
      <c r="H301" s="93">
        <v>238</v>
      </c>
      <c r="I301" s="2"/>
    </row>
    <row r="302" spans="1:9" s="1" customFormat="1" ht="18.75">
      <c r="A302" s="104"/>
      <c r="B302" s="8"/>
      <c r="C302" s="8"/>
      <c r="D302" s="24"/>
      <c r="E302" s="163" t="s">
        <v>60</v>
      </c>
      <c r="F302" s="12">
        <v>195</v>
      </c>
      <c r="G302" s="13">
        <v>43165</v>
      </c>
      <c r="H302" s="93">
        <v>308</v>
      </c>
      <c r="I302" s="2"/>
    </row>
    <row r="303" spans="1:9" s="1" customFormat="1" ht="18.75">
      <c r="A303" s="104"/>
      <c r="B303" s="8"/>
      <c r="C303" s="8"/>
      <c r="D303" s="24"/>
      <c r="E303" s="163" t="s">
        <v>60</v>
      </c>
      <c r="F303" s="12">
        <v>131</v>
      </c>
      <c r="G303" s="13">
        <v>43165</v>
      </c>
      <c r="H303" s="93">
        <v>294</v>
      </c>
      <c r="I303" s="2"/>
    </row>
    <row r="304" spans="1:9" s="1" customFormat="1" ht="18.75">
      <c r="A304" s="158"/>
      <c r="B304" s="12"/>
      <c r="C304" s="12"/>
      <c r="D304" s="18"/>
      <c r="E304" s="394" t="s">
        <v>60</v>
      </c>
      <c r="F304" s="12">
        <v>209</v>
      </c>
      <c r="G304" s="13">
        <v>43171</v>
      </c>
      <c r="H304" s="93">
        <v>252</v>
      </c>
      <c r="I304" s="2"/>
    </row>
    <row r="305" spans="1:9" s="1" customFormat="1" ht="18.75">
      <c r="A305" s="27"/>
      <c r="B305" s="8"/>
      <c r="C305" s="8"/>
      <c r="D305" s="24"/>
      <c r="E305" s="163" t="s">
        <v>60</v>
      </c>
      <c r="F305" s="8">
        <v>259</v>
      </c>
      <c r="G305" s="395">
        <v>43178</v>
      </c>
      <c r="H305" s="46">
        <v>238</v>
      </c>
      <c r="I305" s="2"/>
    </row>
    <row r="306" spans="1:9" s="1" customFormat="1" ht="18.75">
      <c r="A306" s="27"/>
      <c r="B306" s="8"/>
      <c r="C306" s="8"/>
      <c r="D306" s="24"/>
      <c r="E306" s="163" t="s">
        <v>60</v>
      </c>
      <c r="F306" s="8">
        <v>270</v>
      </c>
      <c r="G306" s="395">
        <v>43192</v>
      </c>
      <c r="H306" s="46">
        <v>602</v>
      </c>
      <c r="I306" s="2"/>
    </row>
    <row r="307" spans="1:9" s="1" customFormat="1" ht="18.75">
      <c r="A307" s="27"/>
      <c r="B307" s="8"/>
      <c r="C307" s="8"/>
      <c r="D307" s="24"/>
      <c r="E307" s="163"/>
      <c r="F307" s="8"/>
      <c r="G307" s="395"/>
      <c r="H307" s="46"/>
      <c r="I307" s="2"/>
    </row>
    <row r="308" spans="1:9" s="1" customFormat="1" ht="19.5" thickBot="1">
      <c r="A308" s="160"/>
      <c r="B308" s="70"/>
      <c r="C308" s="70"/>
      <c r="D308" s="141"/>
      <c r="E308" s="368"/>
      <c r="F308" s="70"/>
      <c r="G308" s="136"/>
      <c r="H308" s="369"/>
      <c r="I308" s="2"/>
    </row>
    <row r="309" spans="1:9" s="1" customFormat="1" ht="18.75">
      <c r="A309" s="273" t="s">
        <v>57</v>
      </c>
      <c r="B309" s="274" t="s">
        <v>243</v>
      </c>
      <c r="C309" s="255">
        <v>42653</v>
      </c>
      <c r="D309" s="442">
        <v>30443.53</v>
      </c>
      <c r="E309" s="275"/>
      <c r="F309" s="274"/>
      <c r="G309" s="276"/>
      <c r="H309" s="444">
        <f>SUM(H310:H328)</f>
        <v>30443.53</v>
      </c>
      <c r="I309" s="2" t="s">
        <v>244</v>
      </c>
    </row>
    <row r="310" spans="1:9" s="1" customFormat="1" ht="19.5">
      <c r="A310" s="294" t="s">
        <v>94</v>
      </c>
      <c r="B310" s="137"/>
      <c r="C310" s="129"/>
      <c r="D310" s="147"/>
      <c r="E310" s="130" t="s">
        <v>63</v>
      </c>
      <c r="F310" s="137" t="s">
        <v>58</v>
      </c>
      <c r="G310" s="136">
        <v>43137</v>
      </c>
      <c r="H310" s="161">
        <v>7990.7</v>
      </c>
      <c r="I310" s="73"/>
    </row>
    <row r="311" spans="1:9" s="1" customFormat="1" ht="19.5">
      <c r="A311" s="294"/>
      <c r="B311" s="137"/>
      <c r="C311" s="129"/>
      <c r="D311" s="147"/>
      <c r="E311" s="130" t="s">
        <v>63</v>
      </c>
      <c r="F311" s="137" t="s">
        <v>168</v>
      </c>
      <c r="G311" s="136">
        <v>43153</v>
      </c>
      <c r="H311" s="161">
        <v>5252.86</v>
      </c>
      <c r="I311" s="73"/>
    </row>
    <row r="312" spans="1:9" s="1" customFormat="1" ht="19.5">
      <c r="A312" s="294"/>
      <c r="B312" s="137"/>
      <c r="C312" s="129"/>
      <c r="D312" s="147"/>
      <c r="E312" s="130" t="s">
        <v>63</v>
      </c>
      <c r="F312" s="137" t="s">
        <v>169</v>
      </c>
      <c r="G312" s="136">
        <v>43179</v>
      </c>
      <c r="H312" s="161">
        <v>4564.8</v>
      </c>
      <c r="I312" s="73"/>
    </row>
    <row r="313" spans="1:9" s="1" customFormat="1" ht="19.5">
      <c r="A313" s="294"/>
      <c r="B313" s="137"/>
      <c r="C313" s="129"/>
      <c r="D313" s="147"/>
      <c r="E313" s="130" t="s">
        <v>63</v>
      </c>
      <c r="F313" s="137" t="s">
        <v>170</v>
      </c>
      <c r="G313" s="136">
        <v>43179</v>
      </c>
      <c r="H313" s="161">
        <v>3402.64</v>
      </c>
      <c r="I313" s="73"/>
    </row>
    <row r="314" spans="1:9" s="1" customFormat="1" ht="18.75">
      <c r="A314" s="160"/>
      <c r="B314" s="137"/>
      <c r="C314" s="70"/>
      <c r="D314" s="147"/>
      <c r="E314" s="130" t="s">
        <v>63</v>
      </c>
      <c r="F314" s="137" t="s">
        <v>179</v>
      </c>
      <c r="G314" s="136">
        <v>43192</v>
      </c>
      <c r="H314" s="161">
        <v>4424.8</v>
      </c>
      <c r="I314" s="2"/>
    </row>
    <row r="315" spans="1:9" s="1" customFormat="1" ht="18.75" hidden="1">
      <c r="A315" s="160"/>
      <c r="B315" s="137"/>
      <c r="C315" s="70"/>
      <c r="D315" s="147"/>
      <c r="E315" s="141"/>
      <c r="F315" s="137"/>
      <c r="G315" s="159"/>
      <c r="H315" s="162"/>
      <c r="I315" s="2"/>
    </row>
    <row r="316" spans="1:9" s="1" customFormat="1" ht="18.75" hidden="1">
      <c r="A316" s="160"/>
      <c r="B316" s="137"/>
      <c r="C316" s="70"/>
      <c r="D316" s="147"/>
      <c r="E316" s="141"/>
      <c r="F316" s="137"/>
      <c r="G316" s="159"/>
      <c r="H316" s="162"/>
      <c r="I316" s="2"/>
    </row>
    <row r="317" spans="1:9" s="1" customFormat="1" ht="18.75" hidden="1">
      <c r="A317" s="160"/>
      <c r="B317" s="137"/>
      <c r="C317" s="70"/>
      <c r="D317" s="147"/>
      <c r="E317" s="141"/>
      <c r="F317" s="137"/>
      <c r="G317" s="159"/>
      <c r="H317" s="162"/>
      <c r="I317" s="2"/>
    </row>
    <row r="318" spans="1:9" s="1" customFormat="1" ht="18.75" hidden="1">
      <c r="A318" s="160"/>
      <c r="B318" s="137"/>
      <c r="C318" s="70"/>
      <c r="D318" s="147"/>
      <c r="E318" s="141"/>
      <c r="F318" s="137"/>
      <c r="G318" s="159"/>
      <c r="H318" s="162"/>
      <c r="I318" s="2"/>
    </row>
    <row r="319" spans="1:9" s="1" customFormat="1" ht="18.75" hidden="1">
      <c r="A319" s="160"/>
      <c r="B319" s="137"/>
      <c r="C319" s="70"/>
      <c r="D319" s="147"/>
      <c r="E319" s="141"/>
      <c r="F319" s="137"/>
      <c r="G319" s="159"/>
      <c r="H319" s="162"/>
      <c r="I319" s="2"/>
    </row>
    <row r="320" spans="1:9" s="1" customFormat="1" ht="18.75" hidden="1">
      <c r="A320" s="160"/>
      <c r="B320" s="137"/>
      <c r="C320" s="70"/>
      <c r="D320" s="147"/>
      <c r="E320" s="141"/>
      <c r="F320" s="137"/>
      <c r="G320" s="159"/>
      <c r="H320" s="162"/>
      <c r="I320" s="2"/>
    </row>
    <row r="321" spans="1:9" s="1" customFormat="1" ht="18.75" hidden="1">
      <c r="A321" s="160"/>
      <c r="B321" s="137"/>
      <c r="C321" s="70"/>
      <c r="D321" s="147"/>
      <c r="E321" s="141"/>
      <c r="F321" s="137"/>
      <c r="G321" s="159"/>
      <c r="H321" s="162"/>
      <c r="I321" s="2"/>
    </row>
    <row r="322" spans="1:9" s="1" customFormat="1" ht="18.75" hidden="1">
      <c r="A322" s="160"/>
      <c r="B322" s="137"/>
      <c r="C322" s="70"/>
      <c r="D322" s="147"/>
      <c r="E322" s="141"/>
      <c r="F322" s="137"/>
      <c r="G322" s="159"/>
      <c r="H322" s="162"/>
      <c r="I322" s="2"/>
    </row>
    <row r="323" spans="1:9" s="1" customFormat="1" ht="18.75" hidden="1">
      <c r="A323" s="160"/>
      <c r="B323" s="137"/>
      <c r="C323" s="70"/>
      <c r="D323" s="147"/>
      <c r="E323" s="141"/>
      <c r="F323" s="137"/>
      <c r="G323" s="159"/>
      <c r="H323" s="162"/>
      <c r="I323" s="2"/>
    </row>
    <row r="324" spans="1:9" s="1" customFormat="1" ht="18.75" hidden="1">
      <c r="A324" s="160"/>
      <c r="B324" s="137"/>
      <c r="C324" s="70"/>
      <c r="D324" s="147"/>
      <c r="E324" s="141"/>
      <c r="F324" s="137"/>
      <c r="G324" s="159"/>
      <c r="H324" s="162"/>
      <c r="I324" s="2"/>
    </row>
    <row r="325" spans="1:9" s="1" customFormat="1" ht="18.75" hidden="1">
      <c r="A325" s="160"/>
      <c r="B325" s="137"/>
      <c r="C325" s="70"/>
      <c r="D325" s="147"/>
      <c r="E325" s="141"/>
      <c r="F325" s="137"/>
      <c r="G325" s="159"/>
      <c r="H325" s="162"/>
      <c r="I325" s="2"/>
    </row>
    <row r="326" spans="1:9" s="1" customFormat="1" ht="18.75" hidden="1">
      <c r="A326" s="160"/>
      <c r="B326" s="137"/>
      <c r="C326" s="70"/>
      <c r="D326" s="147"/>
      <c r="E326" s="130"/>
      <c r="F326" s="137"/>
      <c r="G326" s="136"/>
      <c r="H326" s="162"/>
      <c r="I326" s="2"/>
    </row>
    <row r="327" spans="1:9" s="1" customFormat="1" ht="18.75">
      <c r="A327" s="160"/>
      <c r="B327" s="137"/>
      <c r="C327" s="70"/>
      <c r="D327" s="147"/>
      <c r="E327" s="130" t="s">
        <v>63</v>
      </c>
      <c r="F327" s="137" t="s">
        <v>241</v>
      </c>
      <c r="G327" s="136">
        <v>43210</v>
      </c>
      <c r="H327" s="161">
        <v>3230.23</v>
      </c>
      <c r="I327" s="2"/>
    </row>
    <row r="328" spans="1:9" s="1" customFormat="1" ht="18.75">
      <c r="A328" s="160"/>
      <c r="B328" s="137"/>
      <c r="C328" s="70"/>
      <c r="D328" s="147"/>
      <c r="E328" s="130" t="s">
        <v>63</v>
      </c>
      <c r="F328" s="137" t="s">
        <v>242</v>
      </c>
      <c r="G328" s="136">
        <v>43210</v>
      </c>
      <c r="H328" s="161">
        <v>1577.5</v>
      </c>
      <c r="I328" s="2"/>
    </row>
    <row r="329" spans="1:9" s="1" customFormat="1" ht="18.75">
      <c r="A329" s="160"/>
      <c r="B329" s="137"/>
      <c r="C329" s="70"/>
      <c r="D329" s="147"/>
      <c r="E329" s="130"/>
      <c r="F329" s="137"/>
      <c r="G329" s="136"/>
      <c r="H329" s="162"/>
      <c r="I329" s="2"/>
    </row>
    <row r="330" spans="1:9" s="1" customFormat="1" ht="19.5" customHeight="1">
      <c r="A330" s="246" t="s">
        <v>41</v>
      </c>
      <c r="B330" s="247">
        <v>29</v>
      </c>
      <c r="C330" s="243">
        <v>43136</v>
      </c>
      <c r="D330" s="248">
        <v>2400</v>
      </c>
      <c r="E330" s="249" t="s">
        <v>91</v>
      </c>
      <c r="F330" s="250"/>
      <c r="G330" s="251"/>
      <c r="H330" s="513">
        <f>SUM(H331:H337)</f>
        <v>1200</v>
      </c>
      <c r="I330" s="74"/>
    </row>
    <row r="331" spans="1:9" s="1" customFormat="1" ht="19.5" customHeight="1">
      <c r="A331" s="295" t="s">
        <v>98</v>
      </c>
      <c r="B331" s="132"/>
      <c r="C331" s="68"/>
      <c r="D331" s="132"/>
      <c r="E331" s="135" t="s">
        <v>43</v>
      </c>
      <c r="F331" s="137" t="s">
        <v>44</v>
      </c>
      <c r="G331" s="136">
        <v>43136</v>
      </c>
      <c r="H331" s="71">
        <v>200</v>
      </c>
      <c r="I331" s="2" t="s">
        <v>42</v>
      </c>
    </row>
    <row r="332" spans="1:9" s="1" customFormat="1" ht="19.5" customHeight="1">
      <c r="A332" s="295"/>
      <c r="B332" s="132"/>
      <c r="C332" s="68"/>
      <c r="D332" s="132"/>
      <c r="E332" s="135" t="s">
        <v>43</v>
      </c>
      <c r="F332" s="137" t="s">
        <v>154</v>
      </c>
      <c r="G332" s="136">
        <v>43165</v>
      </c>
      <c r="H332" s="71">
        <v>200</v>
      </c>
      <c r="I332" s="2"/>
    </row>
    <row r="333" spans="1:9" s="1" customFormat="1" ht="19.5" customHeight="1">
      <c r="A333" s="294"/>
      <c r="B333" s="132"/>
      <c r="C333" s="68"/>
      <c r="D333" s="132"/>
      <c r="E333" s="135" t="s">
        <v>43</v>
      </c>
      <c r="F333" s="137" t="s">
        <v>293</v>
      </c>
      <c r="G333" s="136">
        <v>43194</v>
      </c>
      <c r="H333" s="71">
        <v>200</v>
      </c>
      <c r="I333" s="2"/>
    </row>
    <row r="334" spans="1:9" s="1" customFormat="1" ht="19.5" customHeight="1">
      <c r="A334" s="294"/>
      <c r="B334" s="132"/>
      <c r="C334" s="68"/>
      <c r="D334" s="132"/>
      <c r="E334" s="135" t="s">
        <v>43</v>
      </c>
      <c r="F334" s="137" t="s">
        <v>294</v>
      </c>
      <c r="G334" s="136">
        <v>43227</v>
      </c>
      <c r="H334" s="71">
        <v>200</v>
      </c>
      <c r="I334" s="2"/>
    </row>
    <row r="335" spans="1:9" s="1" customFormat="1" ht="19.5" customHeight="1">
      <c r="A335" s="294"/>
      <c r="B335" s="132"/>
      <c r="C335" s="68"/>
      <c r="D335" s="132"/>
      <c r="E335" s="135" t="s">
        <v>43</v>
      </c>
      <c r="F335" s="137" t="s">
        <v>304</v>
      </c>
      <c r="G335" s="136">
        <v>43256</v>
      </c>
      <c r="H335" s="71">
        <v>200</v>
      </c>
      <c r="I335" s="2"/>
    </row>
    <row r="336" spans="1:9" s="1" customFormat="1" ht="19.5" customHeight="1">
      <c r="A336" s="294"/>
      <c r="B336" s="132"/>
      <c r="C336" s="68"/>
      <c r="D336" s="132"/>
      <c r="E336" s="135" t="s">
        <v>43</v>
      </c>
      <c r="F336" s="137" t="s">
        <v>358</v>
      </c>
      <c r="G336" s="136">
        <v>43276</v>
      </c>
      <c r="H336" s="71">
        <v>200</v>
      </c>
      <c r="I336" s="2"/>
    </row>
    <row r="337" spans="1:11" s="1" customFormat="1" ht="19.5" customHeight="1">
      <c r="A337" s="131"/>
      <c r="B337" s="132"/>
      <c r="C337" s="68"/>
      <c r="D337" s="132"/>
      <c r="E337" s="164"/>
      <c r="F337" s="132"/>
      <c r="G337" s="68"/>
      <c r="H337" s="132"/>
      <c r="K337" s="61"/>
    </row>
    <row r="338" spans="1:9" s="1" customFormat="1" ht="19.5" customHeight="1">
      <c r="A338" s="246" t="s">
        <v>88</v>
      </c>
      <c r="B338" s="247">
        <v>41</v>
      </c>
      <c r="C338" s="243">
        <v>43137</v>
      </c>
      <c r="D338" s="248">
        <v>824.4</v>
      </c>
      <c r="E338" s="249" t="s">
        <v>91</v>
      </c>
      <c r="F338" s="250"/>
      <c r="G338" s="251"/>
      <c r="H338" s="252">
        <f>SUM(H339:H345)</f>
        <v>4925.6</v>
      </c>
      <c r="I338" s="20"/>
    </row>
    <row r="339" spans="1:9" s="1" customFormat="1" ht="19.5" customHeight="1">
      <c r="A339" s="294" t="s">
        <v>94</v>
      </c>
      <c r="B339" s="132"/>
      <c r="C339" s="68"/>
      <c r="D339" s="132"/>
      <c r="E339" s="135" t="s">
        <v>89</v>
      </c>
      <c r="F339" s="137">
        <v>1</v>
      </c>
      <c r="G339" s="136">
        <v>43137</v>
      </c>
      <c r="H339" s="71">
        <v>404.4</v>
      </c>
      <c r="I339" s="2"/>
    </row>
    <row r="340" spans="1:9" s="1" customFormat="1" ht="19.5" customHeight="1">
      <c r="A340" s="131"/>
      <c r="B340" s="132"/>
      <c r="C340" s="68"/>
      <c r="D340" s="132"/>
      <c r="E340" s="135" t="s">
        <v>90</v>
      </c>
      <c r="F340" s="137">
        <v>2</v>
      </c>
      <c r="G340" s="136">
        <v>43137</v>
      </c>
      <c r="H340" s="71">
        <v>420</v>
      </c>
      <c r="I340" s="2"/>
    </row>
    <row r="341" spans="1:9" s="1" customFormat="1" ht="19.5" customHeight="1">
      <c r="A341" s="131"/>
      <c r="B341" s="132"/>
      <c r="C341" s="68"/>
      <c r="D341" s="132"/>
      <c r="E341" s="135" t="s">
        <v>157</v>
      </c>
      <c r="F341" s="137">
        <v>3</v>
      </c>
      <c r="G341" s="136">
        <v>43146</v>
      </c>
      <c r="H341" s="71">
        <v>828</v>
      </c>
      <c r="I341" s="2"/>
    </row>
    <row r="342" spans="1:9" s="1" customFormat="1" ht="19.5" customHeight="1">
      <c r="A342" s="131"/>
      <c r="B342" s="132"/>
      <c r="C342" s="68"/>
      <c r="D342" s="132"/>
      <c r="E342" s="135" t="s">
        <v>157</v>
      </c>
      <c r="F342" s="137">
        <v>4</v>
      </c>
      <c r="G342" s="136">
        <v>43146</v>
      </c>
      <c r="H342" s="71">
        <v>536</v>
      </c>
      <c r="I342" s="2"/>
    </row>
    <row r="343" spans="1:9" s="1" customFormat="1" ht="19.5" customHeight="1">
      <c r="A343" s="131"/>
      <c r="B343" s="132"/>
      <c r="C343" s="68"/>
      <c r="D343" s="132"/>
      <c r="E343" s="135" t="s">
        <v>157</v>
      </c>
      <c r="F343" s="137">
        <v>5</v>
      </c>
      <c r="G343" s="136">
        <v>43146</v>
      </c>
      <c r="H343" s="71">
        <v>1204.2</v>
      </c>
      <c r="I343" s="2"/>
    </row>
    <row r="344" spans="1:9" s="1" customFormat="1" ht="19.5" customHeight="1">
      <c r="A344" s="131"/>
      <c r="B344" s="132"/>
      <c r="C344" s="68"/>
      <c r="D344" s="132"/>
      <c r="E344" s="135" t="s">
        <v>157</v>
      </c>
      <c r="F344" s="137">
        <v>6</v>
      </c>
      <c r="G344" s="136">
        <v>43165</v>
      </c>
      <c r="H344" s="71">
        <v>1053</v>
      </c>
      <c r="I344" s="2"/>
    </row>
    <row r="345" spans="1:9" s="1" customFormat="1" ht="19.5" customHeight="1">
      <c r="A345" s="131"/>
      <c r="B345" s="132"/>
      <c r="C345" s="68"/>
      <c r="D345" s="132"/>
      <c r="E345" s="135" t="s">
        <v>157</v>
      </c>
      <c r="F345" s="137">
        <v>7</v>
      </c>
      <c r="G345" s="136">
        <v>43165</v>
      </c>
      <c r="H345" s="71">
        <v>480</v>
      </c>
      <c r="I345" s="2"/>
    </row>
    <row r="346" spans="1:9" s="1" customFormat="1" ht="19.5" customHeight="1" thickBot="1">
      <c r="A346" s="131"/>
      <c r="B346" s="132"/>
      <c r="C346" s="68"/>
      <c r="D346" s="132"/>
      <c r="E346" s="135"/>
      <c r="F346" s="137"/>
      <c r="G346" s="136"/>
      <c r="H346" s="71"/>
      <c r="I346" s="2"/>
    </row>
    <row r="347" spans="1:9" s="1" customFormat="1" ht="19.5" customHeight="1">
      <c r="A347" s="253" t="s">
        <v>11</v>
      </c>
      <c r="B347" s="254">
        <v>25</v>
      </c>
      <c r="C347" s="255">
        <v>43133</v>
      </c>
      <c r="D347" s="256">
        <v>8300</v>
      </c>
      <c r="E347" s="293" t="s">
        <v>91</v>
      </c>
      <c r="F347" s="257"/>
      <c r="G347" s="258"/>
      <c r="H347" s="259">
        <f>SUM(H348:H354)</f>
        <v>16582.68</v>
      </c>
      <c r="I347" s="73" t="s">
        <v>69</v>
      </c>
    </row>
    <row r="348" spans="1:9" s="1" customFormat="1" ht="19.5" customHeight="1">
      <c r="A348" s="294" t="s">
        <v>94</v>
      </c>
      <c r="B348" s="133"/>
      <c r="C348" s="129"/>
      <c r="D348" s="71"/>
      <c r="E348" s="149" t="s">
        <v>10</v>
      </c>
      <c r="F348" s="156" t="s">
        <v>32</v>
      </c>
      <c r="G348" s="157">
        <v>43133</v>
      </c>
      <c r="H348" s="155">
        <v>2763.78</v>
      </c>
      <c r="I348" s="2"/>
    </row>
    <row r="349" spans="1:9" s="1" customFormat="1" ht="19.5" customHeight="1" thickBot="1">
      <c r="A349" s="72"/>
      <c r="B349" s="134"/>
      <c r="C349" s="129"/>
      <c r="D349" s="123"/>
      <c r="E349" s="149" t="s">
        <v>10</v>
      </c>
      <c r="F349" s="156" t="s">
        <v>143</v>
      </c>
      <c r="G349" s="157">
        <v>43133</v>
      </c>
      <c r="H349" s="155">
        <v>2763.78</v>
      </c>
      <c r="I349" s="2"/>
    </row>
    <row r="350" spans="1:9" s="1" customFormat="1" ht="19.5" customHeight="1">
      <c r="A350" s="72"/>
      <c r="B350" s="133"/>
      <c r="C350" s="129"/>
      <c r="D350" s="71"/>
      <c r="E350" s="149" t="s">
        <v>10</v>
      </c>
      <c r="F350" s="156" t="s">
        <v>288</v>
      </c>
      <c r="G350" s="157">
        <v>43194</v>
      </c>
      <c r="H350" s="155">
        <v>2763.78</v>
      </c>
      <c r="I350" s="2"/>
    </row>
    <row r="351" spans="1:9" s="1" customFormat="1" ht="19.5" customHeight="1">
      <c r="A351" s="72"/>
      <c r="B351" s="133"/>
      <c r="C351" s="129"/>
      <c r="D351" s="71"/>
      <c r="E351" s="149" t="s">
        <v>10</v>
      </c>
      <c r="F351" s="156" t="s">
        <v>289</v>
      </c>
      <c r="G351" s="157">
        <v>43227</v>
      </c>
      <c r="H351" s="155">
        <v>2763.78</v>
      </c>
      <c r="I351" s="2"/>
    </row>
    <row r="352" spans="1:9" s="1" customFormat="1" ht="19.5" customHeight="1">
      <c r="A352" s="72"/>
      <c r="B352" s="133"/>
      <c r="C352" s="129"/>
      <c r="D352" s="71"/>
      <c r="E352" s="149" t="s">
        <v>10</v>
      </c>
      <c r="F352" s="156" t="s">
        <v>359</v>
      </c>
      <c r="G352" s="157">
        <v>43258</v>
      </c>
      <c r="H352" s="155">
        <v>2763.78</v>
      </c>
      <c r="I352" s="2"/>
    </row>
    <row r="353" spans="1:9" s="1" customFormat="1" ht="19.5" customHeight="1">
      <c r="A353" s="72"/>
      <c r="B353" s="133"/>
      <c r="C353" s="129"/>
      <c r="D353" s="71"/>
      <c r="E353" s="149" t="s">
        <v>10</v>
      </c>
      <c r="F353" s="156" t="s">
        <v>360</v>
      </c>
      <c r="G353" s="157">
        <v>43276</v>
      </c>
      <c r="H353" s="155">
        <v>2763.78</v>
      </c>
      <c r="I353" s="2"/>
    </row>
    <row r="354" spans="1:9" s="1" customFormat="1" ht="19.5" customHeight="1" thickBot="1">
      <c r="A354" s="72"/>
      <c r="B354" s="133"/>
      <c r="C354" s="129"/>
      <c r="D354" s="71"/>
      <c r="E354" s="150"/>
      <c r="F354" s="154"/>
      <c r="G354" s="152"/>
      <c r="H354" s="71"/>
      <c r="I354" s="2"/>
    </row>
    <row r="355" spans="1:9" ht="19.5" thickBot="1">
      <c r="A355" s="253" t="s">
        <v>33</v>
      </c>
      <c r="B355" s="291" t="s">
        <v>92</v>
      </c>
      <c r="C355" s="255">
        <v>43133</v>
      </c>
      <c r="D355" s="292">
        <v>240</v>
      </c>
      <c r="E355" s="293" t="s">
        <v>91</v>
      </c>
      <c r="F355" s="260"/>
      <c r="G355" s="261"/>
      <c r="H355" s="262">
        <f>SUM(H356:H361)</f>
        <v>480</v>
      </c>
      <c r="I355" s="2"/>
    </row>
    <row r="356" spans="1:9" ht="19.5">
      <c r="A356" s="294" t="s">
        <v>94</v>
      </c>
      <c r="B356" s="143"/>
      <c r="C356" s="145"/>
      <c r="D356" s="147"/>
      <c r="E356" s="149" t="s">
        <v>34</v>
      </c>
      <c r="F356" s="153" t="s">
        <v>93</v>
      </c>
      <c r="G356" s="151">
        <v>43133</v>
      </c>
      <c r="H356" s="155">
        <v>80</v>
      </c>
      <c r="I356" s="74" t="s">
        <v>36</v>
      </c>
    </row>
    <row r="357" spans="1:9" ht="18.75">
      <c r="A357" s="142"/>
      <c r="B357" s="137"/>
      <c r="C357" s="137"/>
      <c r="D357" s="147"/>
      <c r="E357" s="446" t="s">
        <v>34</v>
      </c>
      <c r="F357" s="153" t="s">
        <v>142</v>
      </c>
      <c r="G357" s="447">
        <v>43162</v>
      </c>
      <c r="H357" s="448">
        <v>80</v>
      </c>
      <c r="I357" s="2"/>
    </row>
    <row r="358" spans="1:9" ht="18.75">
      <c r="A358" s="140"/>
      <c r="B358" s="137"/>
      <c r="C358" s="137"/>
      <c r="D358" s="147"/>
      <c r="E358" s="446" t="s">
        <v>34</v>
      </c>
      <c r="F358" s="153" t="s">
        <v>217</v>
      </c>
      <c r="G358" s="151">
        <v>43194</v>
      </c>
      <c r="H358" s="448">
        <v>80</v>
      </c>
      <c r="I358" s="2"/>
    </row>
    <row r="359" spans="1:9" ht="18.75">
      <c r="A359" s="140"/>
      <c r="B359" s="137"/>
      <c r="C359" s="137"/>
      <c r="D359" s="147"/>
      <c r="E359" s="446" t="s">
        <v>34</v>
      </c>
      <c r="F359" s="153" t="s">
        <v>283</v>
      </c>
      <c r="G359" s="151">
        <v>43227</v>
      </c>
      <c r="H359" s="448">
        <v>80</v>
      </c>
      <c r="I359" s="2"/>
    </row>
    <row r="360" spans="1:9" ht="18.75">
      <c r="A360" s="140"/>
      <c r="B360" s="137"/>
      <c r="C360" s="137"/>
      <c r="D360" s="147"/>
      <c r="E360" s="446" t="s">
        <v>34</v>
      </c>
      <c r="F360" s="153" t="s">
        <v>307</v>
      </c>
      <c r="G360" s="151">
        <v>43258</v>
      </c>
      <c r="H360" s="448">
        <v>80</v>
      </c>
      <c r="I360" s="2"/>
    </row>
    <row r="361" spans="1:9" ht="18.75">
      <c r="A361" s="140"/>
      <c r="B361" s="137"/>
      <c r="C361" s="137"/>
      <c r="D361" s="147"/>
      <c r="E361" s="446" t="s">
        <v>34</v>
      </c>
      <c r="F361" s="153" t="s">
        <v>361</v>
      </c>
      <c r="G361" s="151">
        <v>43276</v>
      </c>
      <c r="H361" s="448">
        <v>80</v>
      </c>
      <c r="I361" s="2"/>
    </row>
    <row r="362" spans="1:9" ht="19.5" thickBot="1">
      <c r="A362" s="140"/>
      <c r="B362" s="137"/>
      <c r="C362" s="137"/>
      <c r="D362" s="147"/>
      <c r="E362" s="135"/>
      <c r="F362" s="137"/>
      <c r="G362" s="136"/>
      <c r="H362" s="71"/>
      <c r="I362" s="73"/>
    </row>
    <row r="363" spans="1:9" ht="19.5" thickBot="1">
      <c r="A363" s="253" t="s">
        <v>33</v>
      </c>
      <c r="B363" s="263" t="s">
        <v>38</v>
      </c>
      <c r="C363" s="264">
        <v>43133</v>
      </c>
      <c r="D363" s="265">
        <v>1100</v>
      </c>
      <c r="E363" s="293" t="s">
        <v>91</v>
      </c>
      <c r="F363" s="266"/>
      <c r="G363" s="267"/>
      <c r="H363" s="268">
        <f>SUM(H364:H370)</f>
        <v>1696.8700000000001</v>
      </c>
      <c r="I363" s="74"/>
    </row>
    <row r="364" spans="1:9" ht="19.5">
      <c r="A364" s="294" t="s">
        <v>94</v>
      </c>
      <c r="B364" s="144"/>
      <c r="C364" s="146"/>
      <c r="D364" s="148"/>
      <c r="E364" s="149" t="s">
        <v>39</v>
      </c>
      <c r="F364" s="154" t="s">
        <v>35</v>
      </c>
      <c r="G364" s="152">
        <v>43141</v>
      </c>
      <c r="H364" s="122">
        <v>344.72</v>
      </c>
      <c r="I364" s="74" t="s">
        <v>95</v>
      </c>
    </row>
    <row r="365" spans="1:8" ht="18.75">
      <c r="A365" s="72"/>
      <c r="B365" s="143"/>
      <c r="C365" s="145"/>
      <c r="D365" s="147"/>
      <c r="E365" s="149" t="s">
        <v>39</v>
      </c>
      <c r="F365" s="154" t="s">
        <v>37</v>
      </c>
      <c r="G365" s="152">
        <v>43169</v>
      </c>
      <c r="H365" s="122">
        <v>344.72</v>
      </c>
    </row>
    <row r="366" spans="1:8" ht="18.75">
      <c r="A366" s="72"/>
      <c r="B366" s="143"/>
      <c r="C366" s="145"/>
      <c r="D366" s="147"/>
      <c r="E366" s="149" t="s">
        <v>39</v>
      </c>
      <c r="F366" s="154" t="s">
        <v>218</v>
      </c>
      <c r="G366" s="152">
        <v>43194</v>
      </c>
      <c r="H366" s="122">
        <v>238.49</v>
      </c>
    </row>
    <row r="367" spans="1:8" ht="18.75">
      <c r="A367" s="72"/>
      <c r="B367" s="143"/>
      <c r="C367" s="145"/>
      <c r="D367" s="147"/>
      <c r="E367" s="149" t="s">
        <v>39</v>
      </c>
      <c r="F367" s="154" t="s">
        <v>282</v>
      </c>
      <c r="G367" s="152">
        <v>43227</v>
      </c>
      <c r="H367" s="122">
        <v>79.5</v>
      </c>
    </row>
    <row r="368" spans="1:8" ht="18.75">
      <c r="A368" s="72"/>
      <c r="B368" s="143"/>
      <c r="C368" s="145"/>
      <c r="D368" s="147"/>
      <c r="E368" s="149" t="s">
        <v>39</v>
      </c>
      <c r="F368" s="154" t="s">
        <v>308</v>
      </c>
      <c r="G368" s="152">
        <v>43258</v>
      </c>
      <c r="H368" s="122">
        <v>344.72</v>
      </c>
    </row>
    <row r="369" spans="1:8" ht="18.75">
      <c r="A369" s="72"/>
      <c r="B369" s="143"/>
      <c r="C369" s="145"/>
      <c r="D369" s="147"/>
      <c r="E369" s="149" t="s">
        <v>39</v>
      </c>
      <c r="F369" s="154" t="s">
        <v>362</v>
      </c>
      <c r="G369" s="152">
        <v>43276</v>
      </c>
      <c r="H369" s="122">
        <v>344.72</v>
      </c>
    </row>
    <row r="370" spans="1:8" ht="19.5" thickBot="1">
      <c r="A370" s="72"/>
      <c r="B370" s="143"/>
      <c r="C370" s="145"/>
      <c r="D370" s="147"/>
      <c r="E370" s="135"/>
      <c r="F370" s="137"/>
      <c r="G370" s="136"/>
      <c r="H370" s="71"/>
    </row>
    <row r="371" spans="1:8" ht="20.25" thickBot="1">
      <c r="A371" s="524" t="s">
        <v>33</v>
      </c>
      <c r="B371" s="525"/>
      <c r="C371" s="526"/>
      <c r="D371" s="527"/>
      <c r="E371" s="520" t="s">
        <v>363</v>
      </c>
      <c r="F371" s="528"/>
      <c r="G371" s="529"/>
      <c r="H371" s="530">
        <f>H355+H363</f>
        <v>2176.87</v>
      </c>
    </row>
    <row r="372" spans="1:9" ht="19.5" thickBot="1">
      <c r="A372" s="269" t="s">
        <v>61</v>
      </c>
      <c r="B372" s="306" t="s">
        <v>99</v>
      </c>
      <c r="C372" s="307">
        <v>43139</v>
      </c>
      <c r="D372" s="306">
        <v>5069.35</v>
      </c>
      <c r="E372" s="270"/>
      <c r="F372" s="271"/>
      <c r="G372" s="272"/>
      <c r="H372" s="514">
        <f>SUM(H373:H375)</f>
        <v>8012.820000000001</v>
      </c>
      <c r="I372" s="323" t="s">
        <v>100</v>
      </c>
    </row>
    <row r="373" spans="1:8" ht="19.5">
      <c r="A373" s="295" t="s">
        <v>98</v>
      </c>
      <c r="B373" s="139"/>
      <c r="C373" s="26"/>
      <c r="D373" s="24"/>
      <c r="E373" s="23" t="s">
        <v>62</v>
      </c>
      <c r="F373" s="14">
        <v>506</v>
      </c>
      <c r="G373" s="124">
        <v>43140</v>
      </c>
      <c r="H373" s="122">
        <v>5069.35</v>
      </c>
    </row>
    <row r="374" spans="1:8" s="1" customFormat="1" ht="19.5">
      <c r="A374" s="294"/>
      <c r="B374" s="309"/>
      <c r="C374" s="310"/>
      <c r="D374" s="28"/>
      <c r="E374" s="23" t="s">
        <v>62</v>
      </c>
      <c r="F374" s="21">
        <v>507</v>
      </c>
      <c r="G374" s="312">
        <v>43165</v>
      </c>
      <c r="H374" s="71">
        <v>899.39</v>
      </c>
    </row>
    <row r="375" spans="1:8" s="1" customFormat="1" ht="19.5">
      <c r="A375" s="294"/>
      <c r="B375" s="309"/>
      <c r="C375" s="310"/>
      <c r="D375" s="28"/>
      <c r="E375" s="23" t="s">
        <v>62</v>
      </c>
      <c r="F375" s="21">
        <v>508</v>
      </c>
      <c r="G375" s="312">
        <v>43165</v>
      </c>
      <c r="H375" s="71">
        <v>2044.08</v>
      </c>
    </row>
    <row r="376" spans="1:8" s="1" customFormat="1" ht="20.25" thickBot="1">
      <c r="A376" s="294"/>
      <c r="B376" s="309"/>
      <c r="C376" s="310"/>
      <c r="D376" s="28"/>
      <c r="E376" s="311"/>
      <c r="F376" s="21"/>
      <c r="G376" s="312"/>
      <c r="H376" s="71"/>
    </row>
    <row r="377" spans="1:8" s="1" customFormat="1" ht="19.5" thickBot="1">
      <c r="A377" s="269" t="s">
        <v>61</v>
      </c>
      <c r="B377" s="336"/>
      <c r="C377" s="337"/>
      <c r="D377" s="338"/>
      <c r="E377" s="284"/>
      <c r="F377" s="340"/>
      <c r="G377" s="341"/>
      <c r="H377" s="515">
        <f>SUM(H378:H381)</f>
        <v>2950.3</v>
      </c>
    </row>
    <row r="378" spans="1:8" s="1" customFormat="1" ht="19.5">
      <c r="A378" s="294" t="s">
        <v>94</v>
      </c>
      <c r="B378" s="309"/>
      <c r="C378" s="310"/>
      <c r="D378" s="28"/>
      <c r="E378" s="23" t="s">
        <v>62</v>
      </c>
      <c r="F378" s="21">
        <v>4924</v>
      </c>
      <c r="G378" s="312">
        <v>43271</v>
      </c>
      <c r="H378" s="71">
        <v>511.02</v>
      </c>
    </row>
    <row r="379" spans="1:8" s="1" customFormat="1" ht="19.5">
      <c r="A379" s="294"/>
      <c r="B379" s="309"/>
      <c r="C379" s="310"/>
      <c r="D379" s="28"/>
      <c r="E379" s="23" t="s">
        <v>62</v>
      </c>
      <c r="F379" s="21">
        <v>5081</v>
      </c>
      <c r="G379" s="312">
        <v>43272</v>
      </c>
      <c r="H379" s="71">
        <v>1090.18</v>
      </c>
    </row>
    <row r="380" spans="1:8" s="1" customFormat="1" ht="19.5">
      <c r="A380" s="294"/>
      <c r="B380" s="309"/>
      <c r="C380" s="310"/>
      <c r="D380" s="28"/>
      <c r="E380" s="23" t="s">
        <v>62</v>
      </c>
      <c r="F380" s="21">
        <v>5080</v>
      </c>
      <c r="G380" s="312">
        <v>43272</v>
      </c>
      <c r="H380" s="71">
        <v>1349.1</v>
      </c>
    </row>
    <row r="381" spans="1:8" s="1" customFormat="1" ht="20.25" thickBot="1">
      <c r="A381" s="294"/>
      <c r="B381" s="309"/>
      <c r="C381" s="310"/>
      <c r="D381" s="28"/>
      <c r="E381" s="311"/>
      <c r="F381" s="21"/>
      <c r="G381" s="312"/>
      <c r="H381" s="71"/>
    </row>
    <row r="382" spans="1:8" s="1" customFormat="1" ht="19.5" thickBot="1">
      <c r="A382" s="516" t="s">
        <v>61</v>
      </c>
      <c r="B382" s="517"/>
      <c r="C382" s="518"/>
      <c r="D382" s="519"/>
      <c r="E382" s="520" t="s">
        <v>363</v>
      </c>
      <c r="F382" s="521"/>
      <c r="G382" s="522"/>
      <c r="H382" s="523">
        <f>H372+H377</f>
        <v>10963.12</v>
      </c>
    </row>
    <row r="383" spans="1:8" s="1" customFormat="1" ht="20.25" thickBot="1">
      <c r="A383" s="294"/>
      <c r="B383" s="309"/>
      <c r="C383" s="310"/>
      <c r="D383" s="28"/>
      <c r="E383" s="354"/>
      <c r="F383" s="21"/>
      <c r="G383" s="312"/>
      <c r="H383" s="71"/>
    </row>
    <row r="384" spans="1:9" s="1" customFormat="1" ht="19.5">
      <c r="A384" s="355" t="s">
        <v>151</v>
      </c>
      <c r="B384" s="356" t="s">
        <v>279</v>
      </c>
      <c r="C384" s="357">
        <v>43146</v>
      </c>
      <c r="D384" s="358"/>
      <c r="E384" s="359"/>
      <c r="F384" s="278"/>
      <c r="G384" s="360"/>
      <c r="H384" s="256">
        <f>SUM(H385:H391)</f>
        <v>4800</v>
      </c>
      <c r="I384" s="1" t="s">
        <v>280</v>
      </c>
    </row>
    <row r="385" spans="1:8" s="1" customFormat="1" ht="20.25" thickBot="1">
      <c r="A385" s="294" t="s">
        <v>94</v>
      </c>
      <c r="B385" s="309"/>
      <c r="C385" s="310"/>
      <c r="D385" s="28"/>
      <c r="E385" s="311" t="s">
        <v>152</v>
      </c>
      <c r="F385" s="21">
        <v>962</v>
      </c>
      <c r="G385" s="367">
        <v>43174</v>
      </c>
      <c r="H385" s="71">
        <v>800</v>
      </c>
    </row>
    <row r="386" spans="1:8" s="1" customFormat="1" ht="20.25" thickBot="1">
      <c r="A386" s="361"/>
      <c r="B386" s="362"/>
      <c r="C386" s="363"/>
      <c r="D386" s="364"/>
      <c r="E386" s="311" t="s">
        <v>153</v>
      </c>
      <c r="F386" s="366">
        <v>2128</v>
      </c>
      <c r="G386" s="367">
        <v>43174</v>
      </c>
      <c r="H386" s="123">
        <v>800</v>
      </c>
    </row>
    <row r="387" spans="1:8" s="1" customFormat="1" ht="20.25" thickBot="1">
      <c r="A387" s="294"/>
      <c r="B387" s="309"/>
      <c r="C387" s="310"/>
      <c r="D387" s="28"/>
      <c r="E387" s="311" t="s">
        <v>290</v>
      </c>
      <c r="F387" s="21">
        <v>3175</v>
      </c>
      <c r="G387" s="367">
        <v>43194</v>
      </c>
      <c r="H387" s="71">
        <v>800</v>
      </c>
    </row>
    <row r="388" spans="1:8" s="1" customFormat="1" ht="20.25" thickBot="1">
      <c r="A388" s="294"/>
      <c r="B388" s="309"/>
      <c r="C388" s="310"/>
      <c r="D388" s="28"/>
      <c r="E388" s="311" t="s">
        <v>291</v>
      </c>
      <c r="F388" s="366">
        <v>4253</v>
      </c>
      <c r="G388" s="367">
        <v>43227</v>
      </c>
      <c r="H388" s="123">
        <v>800</v>
      </c>
    </row>
    <row r="389" spans="1:8" s="1" customFormat="1" ht="20.25" thickBot="1">
      <c r="A389" s="294"/>
      <c r="B389" s="309"/>
      <c r="C389" s="310"/>
      <c r="D389" s="28"/>
      <c r="E389" s="311" t="s">
        <v>364</v>
      </c>
      <c r="F389" s="21">
        <v>3175</v>
      </c>
      <c r="G389" s="367">
        <v>43258</v>
      </c>
      <c r="H389" s="71">
        <v>800</v>
      </c>
    </row>
    <row r="390" spans="1:8" s="1" customFormat="1" ht="20.25" thickBot="1">
      <c r="A390" s="294"/>
      <c r="B390" s="309"/>
      <c r="C390" s="310"/>
      <c r="D390" s="28"/>
      <c r="E390" s="311" t="s">
        <v>365</v>
      </c>
      <c r="F390" s="366">
        <v>4253</v>
      </c>
      <c r="G390" s="367">
        <v>43269</v>
      </c>
      <c r="H390" s="123">
        <v>800</v>
      </c>
    </row>
    <row r="391" spans="1:8" s="1" customFormat="1" ht="19.5">
      <c r="A391" s="294"/>
      <c r="B391" s="309"/>
      <c r="C391" s="310"/>
      <c r="D391" s="28"/>
      <c r="E391" s="311"/>
      <c r="F391" s="21"/>
      <c r="G391" s="312"/>
      <c r="H391" s="71"/>
    </row>
    <row r="392" spans="1:8" s="1" customFormat="1" ht="20.25" thickBot="1">
      <c r="A392" s="294"/>
      <c r="B392" s="309"/>
      <c r="C392" s="310"/>
      <c r="D392" s="28"/>
      <c r="E392" s="311"/>
      <c r="F392" s="21"/>
      <c r="G392" s="312"/>
      <c r="H392" s="71"/>
    </row>
    <row r="393" spans="1:9" s="1" customFormat="1" ht="19.5">
      <c r="A393" s="355" t="s">
        <v>116</v>
      </c>
      <c r="B393" s="356" t="s">
        <v>253</v>
      </c>
      <c r="C393" s="357">
        <v>43146</v>
      </c>
      <c r="D393" s="358">
        <v>620.5</v>
      </c>
      <c r="E393" s="359"/>
      <c r="F393" s="278"/>
      <c r="G393" s="360"/>
      <c r="H393" s="531">
        <f>SUM(H394:H399)</f>
        <v>307.7</v>
      </c>
      <c r="I393" s="1" t="s">
        <v>254</v>
      </c>
    </row>
    <row r="394" spans="1:8" s="1" customFormat="1" ht="20.25" thickBot="1">
      <c r="A394" s="295" t="s">
        <v>98</v>
      </c>
      <c r="B394" s="309"/>
      <c r="C394" s="310"/>
      <c r="D394" s="28"/>
      <c r="E394" s="365" t="s">
        <v>255</v>
      </c>
      <c r="F394" s="21">
        <v>634</v>
      </c>
      <c r="G394" s="312">
        <v>43146</v>
      </c>
      <c r="H394" s="71">
        <v>52.7</v>
      </c>
    </row>
    <row r="395" spans="1:8" s="1" customFormat="1" ht="20.25" thickBot="1">
      <c r="A395" s="361"/>
      <c r="B395" s="362"/>
      <c r="C395" s="363"/>
      <c r="D395" s="364"/>
      <c r="E395" s="365" t="s">
        <v>255</v>
      </c>
      <c r="F395" s="366">
        <v>635</v>
      </c>
      <c r="G395" s="367">
        <v>43165</v>
      </c>
      <c r="H395" s="123">
        <v>47.6</v>
      </c>
    </row>
    <row r="396" spans="1:8" s="1" customFormat="1" ht="20.25" thickBot="1">
      <c r="A396" s="294"/>
      <c r="B396" s="309"/>
      <c r="C396" s="310"/>
      <c r="D396" s="28"/>
      <c r="E396" s="365" t="s">
        <v>255</v>
      </c>
      <c r="F396" s="21">
        <v>1414</v>
      </c>
      <c r="G396" s="312">
        <v>43194</v>
      </c>
      <c r="H396" s="71">
        <v>52.7</v>
      </c>
    </row>
    <row r="397" spans="1:8" s="1" customFormat="1" ht="20.25" thickBot="1">
      <c r="A397" s="294"/>
      <c r="B397" s="309"/>
      <c r="C397" s="310"/>
      <c r="D397" s="28"/>
      <c r="E397" s="365" t="s">
        <v>255</v>
      </c>
      <c r="F397" s="366">
        <v>1415</v>
      </c>
      <c r="G397" s="367">
        <v>43227</v>
      </c>
      <c r="H397" s="123">
        <v>51</v>
      </c>
    </row>
    <row r="398" spans="1:8" s="1" customFormat="1" ht="20.25" thickBot="1">
      <c r="A398" s="294"/>
      <c r="B398" s="309"/>
      <c r="C398" s="310"/>
      <c r="D398" s="28"/>
      <c r="E398" s="365" t="s">
        <v>367</v>
      </c>
      <c r="F398" s="21">
        <v>1416</v>
      </c>
      <c r="G398" s="312">
        <v>43256</v>
      </c>
      <c r="H398" s="71">
        <v>52.7</v>
      </c>
    </row>
    <row r="399" spans="1:8" s="1" customFormat="1" ht="20.25" thickBot="1">
      <c r="A399" s="294"/>
      <c r="B399" s="309"/>
      <c r="C399" s="310"/>
      <c r="D399" s="28"/>
      <c r="E399" s="365" t="s">
        <v>366</v>
      </c>
      <c r="F399" s="21">
        <v>2154</v>
      </c>
      <c r="G399" s="312">
        <v>43269</v>
      </c>
      <c r="H399" s="71">
        <v>51</v>
      </c>
    </row>
    <row r="400" spans="1:8" s="1" customFormat="1" ht="19.5">
      <c r="A400" s="294"/>
      <c r="B400" s="309"/>
      <c r="C400" s="310"/>
      <c r="D400" s="28"/>
      <c r="E400" s="311"/>
      <c r="F400" s="21"/>
      <c r="G400" s="312"/>
      <c r="H400" s="71"/>
    </row>
    <row r="401" spans="1:8" s="1" customFormat="1" ht="19.5">
      <c r="A401" s="335" t="s">
        <v>144</v>
      </c>
      <c r="B401" s="336"/>
      <c r="C401" s="337"/>
      <c r="D401" s="338"/>
      <c r="E401" s="339"/>
      <c r="F401" s="340"/>
      <c r="G401" s="341"/>
      <c r="H401" s="252">
        <f>SUM(H402:H407)</f>
        <v>2281.4</v>
      </c>
    </row>
    <row r="402" spans="1:8" ht="19.5">
      <c r="A402" s="294" t="s">
        <v>94</v>
      </c>
      <c r="B402" s="309"/>
      <c r="C402" s="310"/>
      <c r="D402" s="28"/>
      <c r="E402" s="311" t="s">
        <v>145</v>
      </c>
      <c r="F402" s="21">
        <v>1</v>
      </c>
      <c r="G402" s="312">
        <v>43165</v>
      </c>
      <c r="H402" s="71">
        <v>370.26</v>
      </c>
    </row>
    <row r="403" spans="1:8" ht="19.5">
      <c r="A403" s="294"/>
      <c r="B403" s="309"/>
      <c r="C403" s="310"/>
      <c r="D403" s="28"/>
      <c r="E403" s="311" t="s">
        <v>145</v>
      </c>
      <c r="F403" s="21">
        <v>2</v>
      </c>
      <c r="G403" s="312">
        <v>43165</v>
      </c>
      <c r="H403" s="71">
        <v>370.26</v>
      </c>
    </row>
    <row r="404" spans="1:8" ht="19.5">
      <c r="A404" s="294"/>
      <c r="B404" s="309"/>
      <c r="C404" s="310"/>
      <c r="D404" s="28"/>
      <c r="E404" s="311" t="s">
        <v>145</v>
      </c>
      <c r="F404" s="21">
        <v>3</v>
      </c>
      <c r="G404" s="312">
        <v>43202</v>
      </c>
      <c r="H404" s="71">
        <v>370.26</v>
      </c>
    </row>
    <row r="405" spans="1:8" ht="19.5">
      <c r="A405" s="294"/>
      <c r="B405" s="309"/>
      <c r="C405" s="310"/>
      <c r="D405" s="28"/>
      <c r="E405" s="311" t="s">
        <v>145</v>
      </c>
      <c r="F405" s="21">
        <v>4</v>
      </c>
      <c r="G405" s="312">
        <v>43258</v>
      </c>
      <c r="H405" s="71">
        <v>370.26</v>
      </c>
    </row>
    <row r="406" spans="1:8" ht="19.5">
      <c r="A406" s="294"/>
      <c r="B406" s="309"/>
      <c r="C406" s="310"/>
      <c r="D406" s="28"/>
      <c r="E406" s="311" t="s">
        <v>145</v>
      </c>
      <c r="F406" s="21">
        <v>5</v>
      </c>
      <c r="G406" s="312">
        <v>43258</v>
      </c>
      <c r="H406" s="71">
        <v>370.26</v>
      </c>
    </row>
    <row r="407" spans="1:8" ht="19.5">
      <c r="A407" s="294"/>
      <c r="B407" s="309"/>
      <c r="C407" s="310"/>
      <c r="D407" s="28"/>
      <c r="E407" s="311" t="s">
        <v>145</v>
      </c>
      <c r="F407" s="21">
        <v>6</v>
      </c>
      <c r="G407" s="312">
        <v>43271</v>
      </c>
      <c r="H407" s="71">
        <v>430.1</v>
      </c>
    </row>
    <row r="408" spans="1:8" ht="19.5">
      <c r="A408" s="294"/>
      <c r="B408" s="309"/>
      <c r="C408" s="310"/>
      <c r="D408" s="28"/>
      <c r="E408" s="311"/>
      <c r="F408" s="21"/>
      <c r="G408" s="312"/>
      <c r="H408" s="71"/>
    </row>
    <row r="409" spans="1:8" ht="19.5">
      <c r="A409" s="335" t="s">
        <v>146</v>
      </c>
      <c r="B409" s="336">
        <v>15240</v>
      </c>
      <c r="C409" s="337">
        <v>43160</v>
      </c>
      <c r="D409" s="338">
        <v>16800</v>
      </c>
      <c r="E409" s="339"/>
      <c r="F409" s="340"/>
      <c r="G409" s="341"/>
      <c r="H409" s="248">
        <f>SUM(H410:H415)</f>
        <v>6440.8099999999995</v>
      </c>
    </row>
    <row r="410" spans="1:8" ht="19.5">
      <c r="A410" s="294" t="s">
        <v>94</v>
      </c>
      <c r="B410" s="309"/>
      <c r="C410" s="310"/>
      <c r="D410" s="28"/>
      <c r="E410" s="311" t="s">
        <v>147</v>
      </c>
      <c r="F410" s="21">
        <v>850</v>
      </c>
      <c r="G410" s="312">
        <v>43174</v>
      </c>
      <c r="H410" s="71">
        <v>1226.24</v>
      </c>
    </row>
    <row r="411" spans="1:8" ht="19.5">
      <c r="A411" s="294"/>
      <c r="B411" s="309"/>
      <c r="C411" s="310"/>
      <c r="D411" s="28"/>
      <c r="E411" s="311" t="s">
        <v>284</v>
      </c>
      <c r="F411" s="21" t="s">
        <v>370</v>
      </c>
      <c r="G411" s="312">
        <v>43200</v>
      </c>
      <c r="H411" s="71">
        <v>1601.82</v>
      </c>
    </row>
    <row r="412" spans="1:8" ht="19.5">
      <c r="A412" s="294"/>
      <c r="B412" s="309"/>
      <c r="C412" s="310"/>
      <c r="D412" s="28"/>
      <c r="E412" s="311" t="s">
        <v>285</v>
      </c>
      <c r="F412" s="21" t="s">
        <v>369</v>
      </c>
      <c r="G412" s="312">
        <v>43236</v>
      </c>
      <c r="H412" s="71">
        <v>1818.44</v>
      </c>
    </row>
    <row r="413" spans="1:8" ht="19.5">
      <c r="A413" s="294"/>
      <c r="B413" s="309"/>
      <c r="C413" s="310"/>
      <c r="D413" s="28"/>
      <c r="E413" s="311"/>
      <c r="F413" s="21" t="s">
        <v>368</v>
      </c>
      <c r="G413" s="312">
        <v>43258</v>
      </c>
      <c r="H413" s="71">
        <v>894.31</v>
      </c>
    </row>
    <row r="414" spans="1:8" ht="19.5">
      <c r="A414" s="294"/>
      <c r="B414" s="309"/>
      <c r="C414" s="310"/>
      <c r="D414" s="28"/>
      <c r="E414" s="311" t="s">
        <v>334</v>
      </c>
      <c r="F414" s="21" t="s">
        <v>333</v>
      </c>
      <c r="G414" s="312">
        <v>43270</v>
      </c>
      <c r="H414" s="71">
        <v>900</v>
      </c>
    </row>
    <row r="415" spans="1:8" ht="19.5">
      <c r="A415" s="294"/>
      <c r="B415" s="309"/>
      <c r="C415" s="310"/>
      <c r="D415" s="28"/>
      <c r="E415" s="311"/>
      <c r="F415" s="21"/>
      <c r="G415" s="312"/>
      <c r="H415" s="71"/>
    </row>
    <row r="416" spans="1:8" ht="19.5">
      <c r="A416" s="294"/>
      <c r="B416" s="309"/>
      <c r="C416" s="310"/>
      <c r="D416" s="28"/>
      <c r="E416" s="311"/>
      <c r="F416" s="21"/>
      <c r="G416" s="312"/>
      <c r="H416" s="71"/>
    </row>
    <row r="417" spans="1:8" ht="19.5">
      <c r="A417" s="335" t="s">
        <v>148</v>
      </c>
      <c r="B417" s="336" t="s">
        <v>278</v>
      </c>
      <c r="C417" s="337">
        <v>43160</v>
      </c>
      <c r="D417" s="338">
        <v>8400</v>
      </c>
      <c r="E417" s="339"/>
      <c r="F417" s="340"/>
      <c r="G417" s="341"/>
      <c r="H417" s="248">
        <f>SUM(H418:H430)</f>
        <v>4200</v>
      </c>
    </row>
    <row r="418" spans="1:8" ht="19.5">
      <c r="A418" s="294" t="s">
        <v>94</v>
      </c>
      <c r="B418" s="309"/>
      <c r="C418" s="310"/>
      <c r="D418" s="28"/>
      <c r="E418" s="311" t="s">
        <v>149</v>
      </c>
      <c r="F418" s="21">
        <v>57</v>
      </c>
      <c r="G418" s="312">
        <v>43165</v>
      </c>
      <c r="H418" s="71">
        <v>300</v>
      </c>
    </row>
    <row r="419" spans="1:8" ht="19.5">
      <c r="A419" s="294"/>
      <c r="B419" s="309"/>
      <c r="C419" s="310"/>
      <c r="D419" s="28"/>
      <c r="E419" s="311" t="s">
        <v>149</v>
      </c>
      <c r="F419" s="21">
        <v>58</v>
      </c>
      <c r="G419" s="312">
        <v>43165</v>
      </c>
      <c r="H419" s="71">
        <v>400</v>
      </c>
    </row>
    <row r="420" spans="1:8" ht="19.5">
      <c r="A420" s="294"/>
      <c r="B420" s="309"/>
      <c r="C420" s="310"/>
      <c r="D420" s="28"/>
      <c r="E420" s="311" t="s">
        <v>150</v>
      </c>
      <c r="F420" s="21">
        <v>110</v>
      </c>
      <c r="G420" s="312">
        <v>43165</v>
      </c>
      <c r="H420" s="71">
        <v>300</v>
      </c>
    </row>
    <row r="421" spans="1:8" ht="19.5">
      <c r="A421" s="294"/>
      <c r="B421" s="309"/>
      <c r="C421" s="310"/>
      <c r="D421" s="28"/>
      <c r="E421" s="311" t="s">
        <v>150</v>
      </c>
      <c r="F421" s="21">
        <v>112</v>
      </c>
      <c r="G421" s="312">
        <v>43165</v>
      </c>
      <c r="H421" s="71">
        <v>400</v>
      </c>
    </row>
    <row r="422" spans="1:8" ht="19.5">
      <c r="A422" s="294"/>
      <c r="B422" s="309"/>
      <c r="C422" s="310"/>
      <c r="D422" s="28"/>
      <c r="E422" s="311" t="s">
        <v>286</v>
      </c>
      <c r="F422" s="21">
        <v>111</v>
      </c>
      <c r="G422" s="312">
        <v>43194</v>
      </c>
      <c r="H422" s="71">
        <v>300</v>
      </c>
    </row>
    <row r="423" spans="1:8" ht="19.5">
      <c r="A423" s="294"/>
      <c r="B423" s="309"/>
      <c r="C423" s="310"/>
      <c r="D423" s="28"/>
      <c r="E423" s="311" t="s">
        <v>286</v>
      </c>
      <c r="F423" s="21">
        <v>113</v>
      </c>
      <c r="G423" s="312">
        <v>43165</v>
      </c>
      <c r="H423" s="71">
        <v>400</v>
      </c>
    </row>
    <row r="424" spans="1:8" ht="19.5">
      <c r="A424" s="294"/>
      <c r="B424" s="309"/>
      <c r="C424" s="310"/>
      <c r="D424" s="28"/>
      <c r="E424" s="311" t="s">
        <v>287</v>
      </c>
      <c r="F424" s="21">
        <v>114</v>
      </c>
      <c r="G424" s="312">
        <v>43194</v>
      </c>
      <c r="H424" s="71">
        <v>300</v>
      </c>
    </row>
    <row r="425" spans="1:8" ht="19.5">
      <c r="A425" s="294"/>
      <c r="B425" s="309"/>
      <c r="C425" s="310"/>
      <c r="D425" s="28"/>
      <c r="E425" s="311" t="s">
        <v>287</v>
      </c>
      <c r="F425" s="21">
        <v>115</v>
      </c>
      <c r="G425" s="312">
        <v>43165</v>
      </c>
      <c r="H425" s="71">
        <v>400</v>
      </c>
    </row>
    <row r="426" spans="1:8" ht="19.5">
      <c r="A426" s="294"/>
      <c r="B426" s="309"/>
      <c r="C426" s="310"/>
      <c r="D426" s="28"/>
      <c r="E426" s="311" t="s">
        <v>336</v>
      </c>
      <c r="F426" s="21">
        <v>114</v>
      </c>
      <c r="G426" s="312">
        <v>43194</v>
      </c>
      <c r="H426" s="71">
        <v>300</v>
      </c>
    </row>
    <row r="427" spans="1:8" ht="19.5">
      <c r="A427" s="294"/>
      <c r="B427" s="309"/>
      <c r="C427" s="310"/>
      <c r="D427" s="28"/>
      <c r="E427" s="311" t="s">
        <v>336</v>
      </c>
      <c r="F427" s="21">
        <v>115</v>
      </c>
      <c r="G427" s="312">
        <v>43165</v>
      </c>
      <c r="H427" s="71">
        <v>400</v>
      </c>
    </row>
    <row r="428" spans="1:8" ht="19.5">
      <c r="A428" s="294"/>
      <c r="B428" s="309"/>
      <c r="C428" s="310"/>
      <c r="D428" s="28"/>
      <c r="E428" s="311" t="s">
        <v>335</v>
      </c>
      <c r="F428" s="21">
        <v>118</v>
      </c>
      <c r="G428" s="312">
        <v>43271</v>
      </c>
      <c r="H428" s="71">
        <v>300</v>
      </c>
    </row>
    <row r="429" spans="1:8" ht="19.5">
      <c r="A429" s="294"/>
      <c r="B429" s="309"/>
      <c r="C429" s="310"/>
      <c r="D429" s="28"/>
      <c r="E429" s="311" t="s">
        <v>335</v>
      </c>
      <c r="F429" s="21">
        <v>119</v>
      </c>
      <c r="G429" s="312">
        <v>43271</v>
      </c>
      <c r="H429" s="71">
        <v>400</v>
      </c>
    </row>
    <row r="430" spans="1:8" ht="19.5">
      <c r="A430" s="294"/>
      <c r="B430" s="309"/>
      <c r="C430" s="310"/>
      <c r="D430" s="28"/>
      <c r="E430" s="311"/>
      <c r="F430" s="21"/>
      <c r="G430" s="312"/>
      <c r="H430" s="71"/>
    </row>
    <row r="431" spans="1:8" ht="19.5">
      <c r="A431" s="294"/>
      <c r="B431" s="309"/>
      <c r="C431" s="310"/>
      <c r="D431" s="28"/>
      <c r="E431" s="311"/>
      <c r="F431" s="21"/>
      <c r="G431" s="312"/>
      <c r="H431" s="71"/>
    </row>
    <row r="432" spans="1:8" ht="25.5" customHeight="1">
      <c r="A432" s="335" t="s">
        <v>155</v>
      </c>
      <c r="B432" s="336"/>
      <c r="C432" s="337"/>
      <c r="D432" s="338"/>
      <c r="E432" s="339"/>
      <c r="F432" s="340"/>
      <c r="G432" s="341"/>
      <c r="H432" s="252">
        <f>SUM(H433:H438)</f>
        <v>7520</v>
      </c>
    </row>
    <row r="433" spans="1:8" ht="19.5">
      <c r="A433" s="294" t="s">
        <v>94</v>
      </c>
      <c r="B433" s="309"/>
      <c r="C433" s="310"/>
      <c r="D433" s="28"/>
      <c r="E433" s="311" t="s">
        <v>156</v>
      </c>
      <c r="F433" s="21">
        <v>37</v>
      </c>
      <c r="G433" s="312">
        <v>43165</v>
      </c>
      <c r="H433" s="71">
        <v>1120</v>
      </c>
    </row>
    <row r="434" spans="1:8" ht="19.5">
      <c r="A434" s="294"/>
      <c r="B434" s="309"/>
      <c r="C434" s="310"/>
      <c r="D434" s="28"/>
      <c r="E434" s="311" t="s">
        <v>156</v>
      </c>
      <c r="F434" s="21">
        <v>65</v>
      </c>
      <c r="G434" s="312">
        <v>43200</v>
      </c>
      <c r="H434" s="71">
        <v>1920</v>
      </c>
    </row>
    <row r="435" spans="1:8" ht="19.5">
      <c r="A435" s="294"/>
      <c r="B435" s="309"/>
      <c r="C435" s="310"/>
      <c r="D435" s="28"/>
      <c r="E435" s="311" t="s">
        <v>156</v>
      </c>
      <c r="F435" s="21">
        <v>88</v>
      </c>
      <c r="G435" s="312">
        <v>43227</v>
      </c>
      <c r="H435" s="71">
        <v>1280</v>
      </c>
    </row>
    <row r="436" spans="1:8" ht="19.5">
      <c r="A436" s="294"/>
      <c r="B436" s="309"/>
      <c r="C436" s="310"/>
      <c r="D436" s="28"/>
      <c r="E436" s="311" t="s">
        <v>156</v>
      </c>
      <c r="F436" s="21">
        <v>107</v>
      </c>
      <c r="G436" s="312">
        <v>43256</v>
      </c>
      <c r="H436" s="71">
        <v>320</v>
      </c>
    </row>
    <row r="437" spans="1:8" ht="19.5">
      <c r="A437" s="294"/>
      <c r="B437" s="309"/>
      <c r="C437" s="310"/>
      <c r="D437" s="28"/>
      <c r="E437" s="311" t="s">
        <v>156</v>
      </c>
      <c r="F437" s="21">
        <v>122</v>
      </c>
      <c r="G437" s="312">
        <v>43271</v>
      </c>
      <c r="H437" s="71">
        <v>2880</v>
      </c>
    </row>
    <row r="438" spans="1:8" ht="19.5">
      <c r="A438" s="294"/>
      <c r="B438" s="309"/>
      <c r="C438" s="310"/>
      <c r="D438" s="28"/>
      <c r="E438" s="311"/>
      <c r="F438" s="21"/>
      <c r="G438" s="312"/>
      <c r="H438" s="71"/>
    </row>
    <row r="439" spans="1:8" ht="19.5">
      <c r="A439" s="294"/>
      <c r="B439" s="309"/>
      <c r="C439" s="310"/>
      <c r="D439" s="28"/>
      <c r="E439" s="311"/>
      <c r="F439" s="21"/>
      <c r="G439" s="312"/>
      <c r="H439" s="71"/>
    </row>
    <row r="440" spans="1:8" ht="39">
      <c r="A440" s="335" t="s">
        <v>258</v>
      </c>
      <c r="B440" s="456" t="s">
        <v>264</v>
      </c>
      <c r="C440" s="337">
        <v>43236</v>
      </c>
      <c r="D440" s="338">
        <v>1300</v>
      </c>
      <c r="E440" s="339"/>
      <c r="F440" s="340"/>
      <c r="G440" s="341"/>
      <c r="H440" s="513">
        <f>H441+H442+H443</f>
        <v>3900</v>
      </c>
    </row>
    <row r="441" spans="1:8" ht="30.75" customHeight="1">
      <c r="A441" s="294" t="s">
        <v>281</v>
      </c>
      <c r="B441" s="456" t="s">
        <v>257</v>
      </c>
      <c r="C441" s="337">
        <v>43238</v>
      </c>
      <c r="D441" s="338">
        <v>1300</v>
      </c>
      <c r="E441" s="455" t="s">
        <v>256</v>
      </c>
      <c r="F441" s="21">
        <v>1</v>
      </c>
      <c r="G441" s="312">
        <v>43237</v>
      </c>
      <c r="H441" s="71">
        <v>1300</v>
      </c>
    </row>
    <row r="442" spans="1:8" ht="30.75" customHeight="1">
      <c r="A442" s="294"/>
      <c r="B442" s="456" t="s">
        <v>315</v>
      </c>
      <c r="C442" s="337">
        <v>43238</v>
      </c>
      <c r="D442" s="338">
        <v>1300</v>
      </c>
      <c r="E442" s="455"/>
      <c r="F442" s="21">
        <v>2</v>
      </c>
      <c r="G442" s="312">
        <v>43238</v>
      </c>
      <c r="H442" s="71">
        <v>1300</v>
      </c>
    </row>
    <row r="443" spans="1:8" ht="30.75" customHeight="1">
      <c r="A443" s="294"/>
      <c r="B443" s="309"/>
      <c r="C443" s="310"/>
      <c r="D443" s="28"/>
      <c r="E443" s="455"/>
      <c r="F443" s="21">
        <v>3</v>
      </c>
      <c r="G443" s="312">
        <v>43263</v>
      </c>
      <c r="H443" s="71">
        <v>1300</v>
      </c>
    </row>
    <row r="444" spans="1:8" ht="23.25" customHeight="1">
      <c r="A444" s="294"/>
      <c r="B444" s="309"/>
      <c r="C444" s="310"/>
      <c r="D444" s="28"/>
      <c r="E444" s="311"/>
      <c r="F444" s="21"/>
      <c r="G444" s="312"/>
      <c r="H444" s="71"/>
    </row>
    <row r="445" spans="1:9" ht="19.5">
      <c r="A445" s="335" t="s">
        <v>259</v>
      </c>
      <c r="B445" s="456" t="s">
        <v>261</v>
      </c>
      <c r="C445" s="337">
        <v>43224</v>
      </c>
      <c r="D445" s="338">
        <v>9560</v>
      </c>
      <c r="E445" s="339"/>
      <c r="F445" s="340"/>
      <c r="G445" s="341"/>
      <c r="H445" s="252">
        <f>H446</f>
        <v>9560</v>
      </c>
      <c r="I445" t="s">
        <v>263</v>
      </c>
    </row>
    <row r="446" spans="1:8" ht="32.25">
      <c r="A446" s="532" t="s">
        <v>260</v>
      </c>
      <c r="B446" s="309"/>
      <c r="C446" s="310"/>
      <c r="D446" s="28"/>
      <c r="E446" s="455" t="s">
        <v>262</v>
      </c>
      <c r="F446" s="21">
        <v>326</v>
      </c>
      <c r="G446" s="312">
        <v>43231</v>
      </c>
      <c r="H446" s="71">
        <v>9560</v>
      </c>
    </row>
    <row r="447" spans="1:8" ht="19.5">
      <c r="A447" s="294"/>
      <c r="B447" s="309"/>
      <c r="C447" s="310"/>
      <c r="D447" s="28"/>
      <c r="E447" s="455"/>
      <c r="F447" s="21"/>
      <c r="G447" s="312"/>
      <c r="H447" s="71"/>
    </row>
    <row r="448" spans="1:8" ht="19.5">
      <c r="A448" s="294"/>
      <c r="B448" s="309"/>
      <c r="C448" s="310"/>
      <c r="D448" s="28"/>
      <c r="E448" s="455"/>
      <c r="F448" s="21"/>
      <c r="G448" s="312"/>
      <c r="H448" s="71"/>
    </row>
    <row r="449" spans="1:9" ht="19.5">
      <c r="A449" s="335" t="s">
        <v>292</v>
      </c>
      <c r="B449" s="336" t="s">
        <v>270</v>
      </c>
      <c r="C449" s="337">
        <v>43230</v>
      </c>
      <c r="D449" s="338">
        <v>5700</v>
      </c>
      <c r="E449" s="464"/>
      <c r="F449" s="340"/>
      <c r="G449" s="341"/>
      <c r="H449" s="533">
        <f>H450</f>
        <v>5700</v>
      </c>
      <c r="I449" t="s">
        <v>272</v>
      </c>
    </row>
    <row r="450" spans="1:8" ht="32.25">
      <c r="A450" s="294" t="s">
        <v>271</v>
      </c>
      <c r="B450" s="309"/>
      <c r="C450" s="310"/>
      <c r="D450" s="28"/>
      <c r="E450" s="455" t="s">
        <v>273</v>
      </c>
      <c r="F450" s="21">
        <v>304</v>
      </c>
      <c r="G450" s="312">
        <v>43230</v>
      </c>
      <c r="H450" s="71">
        <v>5700</v>
      </c>
    </row>
    <row r="451" spans="1:8" ht="19.5">
      <c r="A451" s="294"/>
      <c r="B451" s="309"/>
      <c r="C451" s="310"/>
      <c r="D451" s="28"/>
      <c r="E451" s="455"/>
      <c r="F451" s="21"/>
      <c r="G451" s="312"/>
      <c r="H451" s="71"/>
    </row>
    <row r="452" spans="1:8" ht="19.5">
      <c r="A452" s="294"/>
      <c r="B452" s="309"/>
      <c r="C452" s="310"/>
      <c r="D452" s="28"/>
      <c r="E452" s="455"/>
      <c r="F452" s="21"/>
      <c r="G452" s="312"/>
      <c r="H452" s="71"/>
    </row>
    <row r="453" spans="1:9" ht="39">
      <c r="A453" s="335" t="s">
        <v>274</v>
      </c>
      <c r="B453" s="336" t="s">
        <v>275</v>
      </c>
      <c r="C453" s="337">
        <v>43230</v>
      </c>
      <c r="D453" s="338">
        <v>2774</v>
      </c>
      <c r="E453" s="464"/>
      <c r="F453" s="340"/>
      <c r="G453" s="341"/>
      <c r="H453" s="533">
        <f>H454</f>
        <v>2774</v>
      </c>
      <c r="I453" t="s">
        <v>276</v>
      </c>
    </row>
    <row r="454" spans="1:8" ht="32.25">
      <c r="A454" s="294" t="s">
        <v>271</v>
      </c>
      <c r="B454" s="309"/>
      <c r="C454" s="310"/>
      <c r="D454" s="28"/>
      <c r="E454" s="455" t="s">
        <v>273</v>
      </c>
      <c r="F454" s="21">
        <v>304</v>
      </c>
      <c r="G454" s="312">
        <v>43230</v>
      </c>
      <c r="H454" s="71">
        <v>2774</v>
      </c>
    </row>
    <row r="455" spans="1:8" ht="19.5">
      <c r="A455" s="294"/>
      <c r="B455" s="309"/>
      <c r="C455" s="310"/>
      <c r="D455" s="28"/>
      <c r="E455" s="455"/>
      <c r="F455" s="21"/>
      <c r="G455" s="312"/>
      <c r="H455" s="71"/>
    </row>
    <row r="456" spans="1:8" ht="19.5">
      <c r="A456" s="294"/>
      <c r="B456" s="309"/>
      <c r="C456" s="310"/>
      <c r="D456" s="28"/>
      <c r="E456" s="311"/>
      <c r="F456" s="21"/>
      <c r="G456" s="312"/>
      <c r="H456" s="71"/>
    </row>
    <row r="457" spans="1:9" ht="19.5">
      <c r="A457" s="335" t="s">
        <v>337</v>
      </c>
      <c r="B457" s="336" t="s">
        <v>339</v>
      </c>
      <c r="C457" s="337">
        <v>43270</v>
      </c>
      <c r="D457" s="338">
        <v>1824</v>
      </c>
      <c r="E457" s="339"/>
      <c r="F457" s="340"/>
      <c r="G457" s="341"/>
      <c r="H457" s="252">
        <f>SUM(H458:H459)</f>
        <v>6202</v>
      </c>
      <c r="I457" t="s">
        <v>42</v>
      </c>
    </row>
    <row r="458" spans="1:8" ht="19.5">
      <c r="A458" s="294" t="s">
        <v>94</v>
      </c>
      <c r="B458" s="309"/>
      <c r="C458" s="310"/>
      <c r="D458" s="28"/>
      <c r="E458" s="311" t="s">
        <v>338</v>
      </c>
      <c r="F458" s="21">
        <v>1</v>
      </c>
      <c r="G458" s="312">
        <v>43270</v>
      </c>
      <c r="H458" s="71">
        <v>1824</v>
      </c>
    </row>
    <row r="459" spans="1:8" ht="19.5">
      <c r="A459" s="294"/>
      <c r="B459" s="309"/>
      <c r="C459" s="310"/>
      <c r="D459" s="28"/>
      <c r="E459" s="311" t="s">
        <v>338</v>
      </c>
      <c r="F459" s="21">
        <v>213</v>
      </c>
      <c r="G459" s="312">
        <v>43273</v>
      </c>
      <c r="H459" s="71">
        <v>4378</v>
      </c>
    </row>
    <row r="460" spans="1:8" ht="19.5">
      <c r="A460" s="294"/>
      <c r="B460" s="309"/>
      <c r="C460" s="310"/>
      <c r="D460" s="28"/>
      <c r="E460" s="311"/>
      <c r="F460" s="21"/>
      <c r="G460" s="312"/>
      <c r="H460" s="71"/>
    </row>
    <row r="461" spans="1:8" ht="19.5">
      <c r="A461" s="294"/>
      <c r="B461" s="309"/>
      <c r="C461" s="310"/>
      <c r="D461" s="28"/>
      <c r="E461" s="311"/>
      <c r="F461" s="21"/>
      <c r="G461" s="312"/>
      <c r="H461" s="71"/>
    </row>
    <row r="462" spans="1:8" ht="19.5">
      <c r="A462" s="335" t="s">
        <v>371</v>
      </c>
      <c r="B462" s="336"/>
      <c r="C462" s="337"/>
      <c r="D462" s="338"/>
      <c r="E462" s="339"/>
      <c r="F462" s="340"/>
      <c r="G462" s="341"/>
      <c r="H462" s="252">
        <f>SUM(H463:H464)</f>
        <v>16064</v>
      </c>
    </row>
    <row r="463" spans="1:8" ht="19.5">
      <c r="A463" s="294" t="s">
        <v>94</v>
      </c>
      <c r="B463" s="309"/>
      <c r="C463" s="310"/>
      <c r="D463" s="28"/>
      <c r="E463" s="311" t="s">
        <v>372</v>
      </c>
      <c r="F463" s="21" t="s">
        <v>374</v>
      </c>
      <c r="G463" s="312">
        <v>43271</v>
      </c>
      <c r="H463" s="71">
        <v>10026</v>
      </c>
    </row>
    <row r="464" spans="1:8" ht="19.5">
      <c r="A464" s="294"/>
      <c r="B464" s="309"/>
      <c r="C464" s="310"/>
      <c r="D464" s="28"/>
      <c r="E464" s="311" t="s">
        <v>373</v>
      </c>
      <c r="F464" s="21" t="s">
        <v>374</v>
      </c>
      <c r="G464" s="312">
        <v>43272</v>
      </c>
      <c r="H464" s="71">
        <v>6038</v>
      </c>
    </row>
    <row r="465" spans="1:8" ht="19.5">
      <c r="A465" s="294"/>
      <c r="B465" s="309"/>
      <c r="C465" s="310"/>
      <c r="D465" s="28"/>
      <c r="E465" s="311"/>
      <c r="F465" s="21"/>
      <c r="G465" s="312"/>
      <c r="H465" s="71"/>
    </row>
    <row r="466" spans="1:8" ht="19.5">
      <c r="A466" s="294"/>
      <c r="B466" s="309"/>
      <c r="C466" s="310"/>
      <c r="D466" s="28"/>
      <c r="E466" s="311"/>
      <c r="F466" s="21"/>
      <c r="G466" s="312"/>
      <c r="H466" s="71"/>
    </row>
    <row r="467" spans="1:8" ht="19.5">
      <c r="A467" s="294"/>
      <c r="B467" s="309"/>
      <c r="C467" s="310"/>
      <c r="D467" s="28"/>
      <c r="E467" s="311"/>
      <c r="F467" s="21"/>
      <c r="G467" s="312"/>
      <c r="H467" s="71"/>
    </row>
    <row r="468" spans="1:9" ht="39">
      <c r="A468" s="335" t="s">
        <v>340</v>
      </c>
      <c r="B468" s="336" t="s">
        <v>341</v>
      </c>
      <c r="C468" s="337">
        <v>43262</v>
      </c>
      <c r="D468" s="338">
        <v>2726.65</v>
      </c>
      <c r="E468" s="464"/>
      <c r="F468" s="340"/>
      <c r="G468" s="341"/>
      <c r="H468" s="252">
        <f>H470+H469</f>
        <v>2863.07</v>
      </c>
      <c r="I468" t="s">
        <v>347</v>
      </c>
    </row>
    <row r="469" spans="1:8" ht="19.5">
      <c r="A469" s="294" t="s">
        <v>94</v>
      </c>
      <c r="B469" s="336" t="s">
        <v>346</v>
      </c>
      <c r="C469" s="337">
        <v>43262</v>
      </c>
      <c r="D469" s="338" t="s">
        <v>345</v>
      </c>
      <c r="E469" s="455" t="s">
        <v>342</v>
      </c>
      <c r="F469" s="21" t="s">
        <v>343</v>
      </c>
      <c r="G469" s="312">
        <v>43270</v>
      </c>
      <c r="H469" s="71">
        <v>2726.65</v>
      </c>
    </row>
    <row r="470" spans="1:8" ht="19.5" thickBot="1">
      <c r="A470" s="308"/>
      <c r="B470" s="309"/>
      <c r="C470" s="310"/>
      <c r="D470" s="28"/>
      <c r="E470" s="455" t="s">
        <v>344</v>
      </c>
      <c r="F470" s="21" t="s">
        <v>343</v>
      </c>
      <c r="G470" s="312">
        <v>43270</v>
      </c>
      <c r="H470" s="71">
        <v>136.42</v>
      </c>
    </row>
    <row r="471" spans="1:8" ht="21" customHeight="1" thickBot="1">
      <c r="A471" s="315"/>
      <c r="B471" s="271"/>
      <c r="C471" s="271"/>
      <c r="D471" s="324">
        <f>D363+D355+D347+D338+D309+D296</f>
        <v>43973.93</v>
      </c>
      <c r="E471" s="320" t="s">
        <v>102</v>
      </c>
      <c r="F471" s="316"/>
      <c r="G471" s="271"/>
      <c r="H471" s="318">
        <f>H355+H363+H401+H409+H309+H417+H347+H384+H296+H432+H338+H457+H445</f>
        <v>98198.89000000001</v>
      </c>
    </row>
    <row r="472" spans="1:8" ht="22.5" customHeight="1" thickBot="1">
      <c r="A472" s="313"/>
      <c r="B472" s="314"/>
      <c r="C472" s="314"/>
      <c r="D472" s="325">
        <f>D372+D330+D293+D288</f>
        <v>9879.35</v>
      </c>
      <c r="E472" s="321" t="s">
        <v>101</v>
      </c>
      <c r="F472" s="317"/>
      <c r="G472" s="314"/>
      <c r="H472" s="319">
        <f>H372+H330+H293+H288+H393</f>
        <v>11930.52</v>
      </c>
    </row>
  </sheetData>
  <sheetProtection/>
  <mergeCells count="13">
    <mergeCell ref="F138:F140"/>
    <mergeCell ref="G138:G140"/>
    <mergeCell ref="F118:F119"/>
    <mergeCell ref="G118:G119"/>
    <mergeCell ref="A158:H158"/>
    <mergeCell ref="A2:H7"/>
    <mergeCell ref="I118:I119"/>
    <mergeCell ref="A166:H166"/>
    <mergeCell ref="A152:H152"/>
    <mergeCell ref="A11:G11"/>
    <mergeCell ref="A49:H49"/>
    <mergeCell ref="A56:H56"/>
    <mergeCell ref="A130:H13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2017-12-15T06:30:57Z</cp:lastPrinted>
  <dcterms:created xsi:type="dcterms:W3CDTF">2015-04-15T13:36:56Z</dcterms:created>
  <dcterms:modified xsi:type="dcterms:W3CDTF">2018-07-19T09:14:41Z</dcterms:modified>
  <cp:category/>
  <cp:version/>
  <cp:contentType/>
  <cp:contentStatus/>
</cp:coreProperties>
</file>