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50" windowHeight="8730" activeTab="0"/>
  </bookViews>
  <sheets>
    <sheet name="Лист1" sheetId="1" r:id="rId1"/>
    <sheet name="Лист2" sheetId="2" r:id="rId2"/>
    <sheet name="Лист3" sheetId="3" r:id="rId3"/>
  </sheets>
  <definedNames>
    <definedName name="Z_CBECCE17_5580_437B_B0B7_A4F57C39140A_.wvu.Rows" localSheetId="0" hidden="1">'Лист1'!$6:$7</definedName>
    <definedName name="Z_CE9DF8AD_51EF_4BF2_9093_948DFBAFA208_.wvu.Rows" localSheetId="0" hidden="1">'Лист1'!$6:$7</definedName>
  </definedNames>
  <calcPr fullCalcOnLoad="1" refMode="R1C1"/>
</workbook>
</file>

<file path=xl/sharedStrings.xml><?xml version="1.0" encoding="utf-8"?>
<sst xmlns="http://schemas.openxmlformats.org/spreadsheetml/2006/main" count="390" uniqueCount="266">
  <si>
    <t>Постачальник</t>
  </si>
  <si>
    <t>РАЗОМ КЕКВ 2220</t>
  </si>
  <si>
    <t>Сума договору</t>
  </si>
  <si>
    <t xml:space="preserve">Дата договору </t>
  </si>
  <si>
    <t>предмет закупівлі</t>
  </si>
  <si>
    <t>Дата   акта,накладної</t>
  </si>
  <si>
    <t>Сума  акта,накладної</t>
  </si>
  <si>
    <t>№   акта,накладної</t>
  </si>
  <si>
    <t>№ договору</t>
  </si>
  <si>
    <t>Програма "Забезпечення інвалідів технічними засобами"</t>
  </si>
  <si>
    <t>ТОВ "АСКО-БУДМОНТАЖ"</t>
  </si>
  <si>
    <t>Гуманітарна допомога</t>
  </si>
  <si>
    <t>РАЗОМ</t>
  </si>
  <si>
    <t xml:space="preserve">РАЗОМ всі </t>
  </si>
  <si>
    <t>код.кл.</t>
  </si>
  <si>
    <t xml:space="preserve">РАЗОМ КЕКВ 2220 МБ </t>
  </si>
  <si>
    <t>КПТМ"Черкаситеплокомуненерго"</t>
  </si>
  <si>
    <t>КП"Черкаська служба чистоти"</t>
  </si>
  <si>
    <t>98390000-3</t>
  </si>
  <si>
    <t xml:space="preserve">Комунальні послуги </t>
  </si>
  <si>
    <t>КП "Черкасиводоканал"</t>
  </si>
  <si>
    <t>ПП "Техноінфомед-2"</t>
  </si>
  <si>
    <t>ПП "Медінфосервіс"</t>
  </si>
  <si>
    <t>50750000-7</t>
  </si>
  <si>
    <t>65130000-3</t>
  </si>
  <si>
    <t>90400000-1</t>
  </si>
  <si>
    <t>ПАТ "Черкасиобленерго"</t>
  </si>
  <si>
    <t>09310000-5</t>
  </si>
  <si>
    <t>90510000-5</t>
  </si>
  <si>
    <t>72260000-5</t>
  </si>
  <si>
    <t>ПАТ "ТЕЦ" Черкаське хімволокно</t>
  </si>
  <si>
    <t>Маклаут-ГАММА</t>
  </si>
  <si>
    <t xml:space="preserve">                  </t>
  </si>
  <si>
    <t>ОСББ "Дніпро"</t>
  </si>
  <si>
    <t>ПАТ "Укртелеком"ЧФ</t>
  </si>
  <si>
    <t>ПП Комплекс безпекти  "Лідер"</t>
  </si>
  <si>
    <t>Маклаут-Сервіс</t>
  </si>
  <si>
    <t>ФОП Головко Н.З.</t>
  </si>
  <si>
    <t>РАЗОМ КЕКВ 2210</t>
  </si>
  <si>
    <t>Спеціальний рахунок</t>
  </si>
  <si>
    <t>7241000-7</t>
  </si>
  <si>
    <t>ТОВ "ФрезеніусМедікал КерУкраїни"</t>
  </si>
  <si>
    <t>обл.бюдж.2240</t>
  </si>
  <si>
    <t>ТОВ "Центр сертифікації ключів "України"</t>
  </si>
  <si>
    <t>72310000-1</t>
  </si>
  <si>
    <t>72410000-7</t>
  </si>
  <si>
    <t>Фінансування  через НСЗУ</t>
  </si>
  <si>
    <t>Єремєєв Р.М.</t>
  </si>
  <si>
    <t>Лінолеум</t>
  </si>
  <si>
    <t>ФОП Куценко В.О.</t>
  </si>
  <si>
    <t>Сантехнічні товари</t>
  </si>
  <si>
    <t>ФОП Колотило А.М.</t>
  </si>
  <si>
    <t>Будівельні матеріали</t>
  </si>
  <si>
    <t>Разом:місц.+спец.+НСЗУ</t>
  </si>
  <si>
    <t>ФОП Ядренцов Д.М.</t>
  </si>
  <si>
    <t>Задвижка</t>
  </si>
  <si>
    <t>1</t>
  </si>
  <si>
    <t>01</t>
  </si>
  <si>
    <t>Благодійна організація "Черкаське обласне відділення благодійної організації"Всеукраїнська мережа людей,які живуть з ВІЛ/СНІД</t>
  </si>
  <si>
    <t>Швидкий тест для виявлення антитіл до ВІЛ</t>
  </si>
  <si>
    <t>850-12</t>
  </si>
  <si>
    <t>Супровід програми ."Медична статистика"</t>
  </si>
  <si>
    <t>Супровід програми ."Обл.мед.кадри України"</t>
  </si>
  <si>
    <t>Супровід програми ."Поліклініка"</t>
  </si>
  <si>
    <t>Програмний комплекс FREEDOM</t>
  </si>
  <si>
    <t>ФОП Новицький Д.А.</t>
  </si>
  <si>
    <t>Техн.обслуговування та ремонт ліфтів</t>
  </si>
  <si>
    <t>52-1</t>
  </si>
  <si>
    <t>Оренда контейнера</t>
  </si>
  <si>
    <t xml:space="preserve">Знешкодження та захоронення </t>
  </si>
  <si>
    <t>21-1</t>
  </si>
  <si>
    <t>Послуги охорони</t>
  </si>
  <si>
    <t>239-1</t>
  </si>
  <si>
    <t>К-758</t>
  </si>
  <si>
    <t>Водовідведення січень</t>
  </si>
  <si>
    <t>Водовідведення с/м січень</t>
  </si>
  <si>
    <t>К-774</t>
  </si>
  <si>
    <t>Водопостачання січень</t>
  </si>
  <si>
    <t>Водопостачання  с/м січень</t>
  </si>
  <si>
    <t>В-757</t>
  </si>
  <si>
    <t>В-773</t>
  </si>
  <si>
    <t>Послуги інтернет.зв"язку</t>
  </si>
  <si>
    <t>ФОП Почтар В.П.</t>
  </si>
  <si>
    <t>Папір газетний</t>
  </si>
  <si>
    <t>2</t>
  </si>
  <si>
    <t>ЧОКП "Фармація"</t>
  </si>
  <si>
    <t>260</t>
  </si>
  <si>
    <t>Бланки рецептурні спеціальні</t>
  </si>
  <si>
    <t>ТОВ "МК КВЕРТІМЕД - УКРАЇНА"</t>
  </si>
  <si>
    <t>Реактиви</t>
  </si>
  <si>
    <t>ФОП Бездітко О.П.</t>
  </si>
  <si>
    <t>033/2</t>
  </si>
  <si>
    <t>3101/01</t>
  </si>
  <si>
    <t>ФОП Міцук Є.І.</t>
  </si>
  <si>
    <t>Тонометр для незрячих, глюкометр для сліпих,термометр медичний з оголошенням температури голосом</t>
  </si>
  <si>
    <t>33190000-8</t>
  </si>
  <si>
    <t>Ростомір підлоговий з терезами   33690000-3                          таблиця Сивцева 38310000-1</t>
  </si>
  <si>
    <t>22990000-6</t>
  </si>
  <si>
    <t>44160000-9</t>
  </si>
  <si>
    <t>44160000-9     44410000-7</t>
  </si>
  <si>
    <t>33690000-3</t>
  </si>
  <si>
    <t>ТОВ "Дуамед"</t>
  </si>
  <si>
    <t>Прокладки урологічні</t>
  </si>
  <si>
    <t>33770000-8</t>
  </si>
  <si>
    <t>ФОП Підкошений О.В.</t>
  </si>
  <si>
    <t>Комутатор мережевий, кабель пач-код</t>
  </si>
  <si>
    <t>32420000-3     44320000-9</t>
  </si>
  <si>
    <t>5</t>
  </si>
  <si>
    <t>44110000-4</t>
  </si>
  <si>
    <t>64210000-1</t>
  </si>
  <si>
    <t>21-2</t>
  </si>
  <si>
    <t>Відшкодування послуг(крім комунальних)</t>
  </si>
  <si>
    <t>ТОВ "Торговий дім Волес"</t>
  </si>
  <si>
    <t>Пробірки,голки</t>
  </si>
  <si>
    <t>Пробірки, утримувачі</t>
  </si>
  <si>
    <t>13/2220</t>
  </si>
  <si>
    <t>19520000-7     33140000-3</t>
  </si>
  <si>
    <t>19520000-7</t>
  </si>
  <si>
    <t>ТОВ Діалог Діагностик""</t>
  </si>
  <si>
    <t>Тест-смужки</t>
  </si>
  <si>
    <t>2156/2670</t>
  </si>
  <si>
    <t>33120000-7</t>
  </si>
  <si>
    <t>ТОВ Бездітко О.П.</t>
  </si>
  <si>
    <t>ФОП Гусєва О.В.</t>
  </si>
  <si>
    <t>081/3</t>
  </si>
  <si>
    <t>Кювета нестерильна</t>
  </si>
  <si>
    <t>Метод Діаліз м/лік</t>
  </si>
  <si>
    <t>Теплова енергія січень 2019</t>
  </si>
  <si>
    <t>Теплова енергія лютий 2019</t>
  </si>
  <si>
    <t>452/1</t>
  </si>
  <si>
    <t>Послуга з ЦПГВ січень 2019</t>
  </si>
  <si>
    <t>Послуга з ЦПГВ лютий 2019</t>
  </si>
  <si>
    <t>459/1</t>
  </si>
  <si>
    <t>561-1</t>
  </si>
  <si>
    <t>561-2</t>
  </si>
  <si>
    <t>561-3</t>
  </si>
  <si>
    <t>Теплова енергія(предопл) березень  2019</t>
  </si>
  <si>
    <t>Водопостачання лютий</t>
  </si>
  <si>
    <t>В-5655</t>
  </si>
  <si>
    <t>Водопостачання  с/м лютий</t>
  </si>
  <si>
    <t>В-5653</t>
  </si>
  <si>
    <t>Водовідведення лютий</t>
  </si>
  <si>
    <t>Водовідведення с/м лютий</t>
  </si>
  <si>
    <t>К-5654</t>
  </si>
  <si>
    <t>К-5656</t>
  </si>
  <si>
    <t xml:space="preserve"> Акт.Електроенергія січень 2019</t>
  </si>
  <si>
    <t>Акт. Електроенергія лютий  2019</t>
  </si>
  <si>
    <t xml:space="preserve"> Реакт..Електроенергія січень 2019</t>
  </si>
  <si>
    <t>Реакт. Електроенергія лютий  2019</t>
  </si>
  <si>
    <t>Теплова енергія(Пенова) січень  2019</t>
  </si>
  <si>
    <t>Теплова енергія(Пенова) лютий  2019</t>
  </si>
  <si>
    <t xml:space="preserve"> спеціальницй</t>
  </si>
  <si>
    <t>місцевий</t>
  </si>
  <si>
    <t>21-3</t>
  </si>
  <si>
    <t>21</t>
  </si>
  <si>
    <t>НЗСУ</t>
  </si>
  <si>
    <t>850-1</t>
  </si>
  <si>
    <t>850-2</t>
  </si>
  <si>
    <t xml:space="preserve">Телекомунаційні послуги </t>
  </si>
  <si>
    <t>ПП Альфа-енерго</t>
  </si>
  <si>
    <t>Рем.і тех.обсл.електр.уст.</t>
  </si>
  <si>
    <t>52-2</t>
  </si>
  <si>
    <t>52-3</t>
  </si>
  <si>
    <t>Інтернет зв"язок</t>
  </si>
  <si>
    <t>ТОВ Добробут ЕКО-Україна</t>
  </si>
  <si>
    <t xml:space="preserve">утилізація </t>
  </si>
  <si>
    <t>ТОВ НЗ Черкаський НКК</t>
  </si>
  <si>
    <t>навчання ліфтера</t>
  </si>
  <si>
    <t>Супровід пр.упр.1-С</t>
  </si>
  <si>
    <t>44410000-7     44420000-4</t>
  </si>
  <si>
    <t>ФОП Беденко В.П.</t>
  </si>
  <si>
    <t>Журнали,бланки</t>
  </si>
  <si>
    <t>РАЗОМ НСЗУ 2220</t>
  </si>
  <si>
    <t>ФОП Фіялко Л.О</t>
  </si>
  <si>
    <t>Канцтовари</t>
  </si>
  <si>
    <t>255/2</t>
  </si>
  <si>
    <t>РАЗОМ НСЗУ 2210</t>
  </si>
  <si>
    <t>Акт. Електроенергія березень 2019</t>
  </si>
  <si>
    <t>Реакт. Електроенергія березень  2019</t>
  </si>
  <si>
    <t>Калоприймачі</t>
  </si>
  <si>
    <t>ТОВ"Гранд Юніті"</t>
  </si>
  <si>
    <t>Підгузки</t>
  </si>
  <si>
    <t>60444768-1</t>
  </si>
  <si>
    <t>Ліки</t>
  </si>
  <si>
    <t>Утримувач пляшок</t>
  </si>
  <si>
    <t>44310000-6</t>
  </si>
  <si>
    <t>ФОП Мироненко О.В.</t>
  </si>
  <si>
    <t>ФОП Корчинська О.О.</t>
  </si>
  <si>
    <t>Тримач паперових рушників,паперовий рушник</t>
  </si>
  <si>
    <t>Роботи та послуги отримані в 2019р.</t>
  </si>
  <si>
    <t>д.у.29.12.2018</t>
  </si>
  <si>
    <t>д.№20%</t>
  </si>
  <si>
    <t>д.№12</t>
  </si>
  <si>
    <t>850-3</t>
  </si>
  <si>
    <t>Водовідведення березень</t>
  </si>
  <si>
    <t>Водовідведення с/м березень</t>
  </si>
  <si>
    <t>К-10078</t>
  </si>
  <si>
    <t>К-10180</t>
  </si>
  <si>
    <t>Теплова енергія(Пенова) березень 2019</t>
  </si>
  <si>
    <t>21/1</t>
  </si>
  <si>
    <t>Вивез.будів.відходів</t>
  </si>
  <si>
    <t>ПП Мега Стайл</t>
  </si>
  <si>
    <t>Касова стічка</t>
  </si>
  <si>
    <t>30190000-7</t>
  </si>
  <si>
    <t>ТОВ "Медікон"</t>
  </si>
  <si>
    <t>Стрічка діаграмна</t>
  </si>
  <si>
    <t>26</t>
  </si>
  <si>
    <t>Серветка Волес, шпатель,голка двостороння</t>
  </si>
  <si>
    <t>33760000-5    33190000-3 33130000-0</t>
  </si>
  <si>
    <t>Наконечник, утримувачі</t>
  </si>
  <si>
    <t>33190000-8     19520000-7</t>
  </si>
  <si>
    <t>ТОВ Макромєд</t>
  </si>
  <si>
    <t>Манеж-Сервіс</t>
  </si>
  <si>
    <t>39510000-0</t>
  </si>
  <si>
    <t>Жалюзі</t>
  </si>
  <si>
    <t>Рукавички</t>
  </si>
  <si>
    <t>ФОП Максименко</t>
  </si>
  <si>
    <t>Комбінований тест ВІЛ1/2,гепатиту С, гепатиту В</t>
  </si>
  <si>
    <t>ТОВ Ексіда Плюс""</t>
  </si>
  <si>
    <t>Епіцентр К</t>
  </si>
  <si>
    <t>Газонокосарка, олива моторна</t>
  </si>
  <si>
    <t>Господарські товари</t>
  </si>
  <si>
    <t>ФОП Лагутіна М.В.</t>
  </si>
  <si>
    <t>Будматеріали</t>
  </si>
  <si>
    <t>ФОП Костик Л.П.</t>
  </si>
  <si>
    <t>ФОП Борисенко В.О.</t>
  </si>
  <si>
    <t>ДСП ламінована</t>
  </si>
  <si>
    <t>ПП "Манеж-Сервіс"</t>
  </si>
  <si>
    <t>ТОВ "Волес"</t>
  </si>
  <si>
    <t>Гігрометр психрометричний ВИТ-2</t>
  </si>
  <si>
    <t>38410000-2</t>
  </si>
  <si>
    <t>Вироби мед.призначення</t>
  </si>
  <si>
    <t>ТОВ "Виробнича компанія МАРК"</t>
  </si>
  <si>
    <t>Вікна м/п</t>
  </si>
  <si>
    <t>Кювета</t>
  </si>
  <si>
    <t>Решетка вент.</t>
  </si>
  <si>
    <t>21-4</t>
  </si>
  <si>
    <t>21-5</t>
  </si>
  <si>
    <t>21-6</t>
  </si>
  <si>
    <t>21-7</t>
  </si>
  <si>
    <t>Канцелярське приладдя</t>
  </si>
  <si>
    <t>575/2</t>
  </si>
  <si>
    <t>ФОП Пасічник В.А.</t>
  </si>
  <si>
    <t>Пульсоксиметр</t>
  </si>
  <si>
    <t>опл.2275 місц</t>
  </si>
  <si>
    <t xml:space="preserve">Вивезення ТПВ </t>
  </si>
  <si>
    <t>опл.2240  НСЗУ</t>
  </si>
  <si>
    <t>850-4</t>
  </si>
  <si>
    <t>850-5</t>
  </si>
  <si>
    <t>850-6</t>
  </si>
  <si>
    <t>Комбінований тест ВІЛ1/2,гепатиту С, гепатиту В тест на вагітність</t>
  </si>
  <si>
    <t>Тест-смужка</t>
  </si>
  <si>
    <t>527/2</t>
  </si>
  <si>
    <t>ТОВ Комел</t>
  </si>
  <si>
    <t>Кабель,конектор</t>
  </si>
  <si>
    <t>ТОВ Бадм-Б</t>
  </si>
  <si>
    <t>22450000-9</t>
  </si>
  <si>
    <t>Спирт етиловий</t>
  </si>
  <si>
    <t>62931673-1</t>
  </si>
  <si>
    <t>24320000-3</t>
  </si>
  <si>
    <t>36690000-3</t>
  </si>
  <si>
    <t>Пробирки</t>
  </si>
  <si>
    <t>Пробирка вакуумна</t>
  </si>
  <si>
    <t>Піпетка</t>
  </si>
  <si>
    <t>38430000-8</t>
  </si>
  <si>
    <t xml:space="preserve">                       І Н Ф О Р М А Ц І Я    щодо видатків станом на 19.08.2019р.                                                                                                                                                                                         по КНП " Четвертий Черкаський міський центр первинної медико - санітарної допомоги"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</si>
</sst>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[$-422]d\ mmmm\ yyyy&quot; р.&quot;"/>
    <numFmt numFmtId="191" formatCode="dd\.mm\.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mmm/yyyy"/>
    <numFmt numFmtId="197" formatCode="[$-FC19]d\ mmmm\ yyyy\ &quot;г.&quot;"/>
    <numFmt numFmtId="198" formatCode="0.00;[Red]0.00"/>
    <numFmt numFmtId="199" formatCode="0.0000"/>
    <numFmt numFmtId="200" formatCode="dd/mm/yy;@"/>
  </numFmts>
  <fonts count="85"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b/>
      <sz val="12"/>
      <name val="Arial Cyr"/>
      <family val="0"/>
    </font>
    <font>
      <b/>
      <i/>
      <sz val="20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0"/>
    </font>
    <font>
      <b/>
      <i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8"/>
      <color indexed="17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8"/>
      <color rgb="FF00B050"/>
      <name val="Times New Roman"/>
      <family val="1"/>
    </font>
    <font>
      <b/>
      <i/>
      <u val="single"/>
      <sz val="16"/>
      <color rgb="FFFF0000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i/>
      <u val="single"/>
      <sz val="14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32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2" fontId="78" fillId="0" borderId="11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top"/>
    </xf>
    <xf numFmtId="0" fontId="15" fillId="33" borderId="14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/>
    </xf>
    <xf numFmtId="2" fontId="17" fillId="33" borderId="11" xfId="0" applyNumberFormat="1" applyFont="1" applyFill="1" applyBorder="1" applyAlignment="1">
      <alignment horizontal="center"/>
    </xf>
    <xf numFmtId="2" fontId="17" fillId="33" borderId="11" xfId="0" applyNumberFormat="1" applyFont="1" applyFill="1" applyBorder="1" applyAlignment="1">
      <alignment horizontal="left"/>
    </xf>
    <xf numFmtId="0" fontId="16" fillId="33" borderId="11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top"/>
    </xf>
    <xf numFmtId="2" fontId="0" fillId="0" borderId="0" xfId="0" applyNumberForma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79" fillId="0" borderId="2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 vertical="center" wrapText="1"/>
    </xf>
    <xf numFmtId="14" fontId="3" fillId="0" borderId="26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/>
    </xf>
    <xf numFmtId="14" fontId="3" fillId="0" borderId="30" xfId="0" applyNumberFormat="1" applyFont="1" applyFill="1" applyBorder="1" applyAlignment="1">
      <alignment/>
    </xf>
    <xf numFmtId="2" fontId="3" fillId="0" borderId="30" xfId="0" applyNumberFormat="1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0" fontId="2" fillId="34" borderId="32" xfId="0" applyFont="1" applyFill="1" applyBorder="1" applyAlignment="1">
      <alignment horizontal="center" vertical="top" wrapText="1"/>
    </xf>
    <xf numFmtId="0" fontId="2" fillId="34" borderId="33" xfId="0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wrapText="1"/>
    </xf>
    <xf numFmtId="14" fontId="1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4" fontId="3" fillId="0" borderId="34" xfId="0" applyNumberFormat="1" applyFont="1" applyFill="1" applyBorder="1" applyAlignment="1">
      <alignment/>
    </xf>
    <xf numFmtId="0" fontId="20" fillId="0" borderId="35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top"/>
    </xf>
    <xf numFmtId="0" fontId="22" fillId="34" borderId="24" xfId="0" applyFont="1" applyFill="1" applyBorder="1" applyAlignment="1">
      <alignment horizontal="center" vertical="top" wrapText="1"/>
    </xf>
    <xf numFmtId="0" fontId="22" fillId="34" borderId="36" xfId="0" applyFont="1" applyFill="1" applyBorder="1" applyAlignment="1">
      <alignment horizontal="center" vertical="top" wrapText="1"/>
    </xf>
    <xf numFmtId="2" fontId="6" fillId="0" borderId="2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4" fontId="3" fillId="0" borderId="38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left"/>
    </xf>
    <xf numFmtId="2" fontId="26" fillId="35" borderId="10" xfId="0" applyNumberFormat="1" applyFont="1" applyFill="1" applyBorder="1" applyAlignment="1">
      <alignment horizontal="center"/>
    </xf>
    <xf numFmtId="2" fontId="26" fillId="35" borderId="20" xfId="0" applyNumberFormat="1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top" wrapText="1"/>
    </xf>
    <xf numFmtId="0" fontId="27" fillId="35" borderId="10" xfId="0" applyFont="1" applyFill="1" applyBorder="1" applyAlignment="1">
      <alignment horizontal="center"/>
    </xf>
    <xf numFmtId="2" fontId="26" fillId="35" borderId="11" xfId="0" applyNumberFormat="1" applyFont="1" applyFill="1" applyBorder="1" applyAlignment="1">
      <alignment horizontal="left"/>
    </xf>
    <xf numFmtId="49" fontId="80" fillId="35" borderId="10" xfId="0" applyNumberFormat="1" applyFont="1" applyFill="1" applyBorder="1" applyAlignment="1">
      <alignment horizontal="center"/>
    </xf>
    <xf numFmtId="14" fontId="80" fillId="35" borderId="10" xfId="0" applyNumberFormat="1" applyFont="1" applyFill="1" applyBorder="1" applyAlignment="1">
      <alignment horizontal="center" vertical="top" wrapText="1"/>
    </xf>
    <xf numFmtId="2" fontId="80" fillId="35" borderId="11" xfId="0" applyNumberFormat="1" applyFont="1" applyFill="1" applyBorder="1" applyAlignment="1">
      <alignment horizontal="left"/>
    </xf>
    <xf numFmtId="0" fontId="80" fillId="35" borderId="10" xfId="0" applyFont="1" applyFill="1" applyBorder="1" applyAlignment="1">
      <alignment horizontal="center"/>
    </xf>
    <xf numFmtId="0" fontId="80" fillId="35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13" fillId="35" borderId="14" xfId="0" applyFont="1" applyFill="1" applyBorder="1" applyAlignment="1">
      <alignment horizontal="center" vertical="top" wrapText="1"/>
    </xf>
    <xf numFmtId="0" fontId="27" fillId="35" borderId="11" xfId="0" applyFont="1" applyFill="1" applyBorder="1" applyAlignment="1">
      <alignment horizontal="center"/>
    </xf>
    <xf numFmtId="2" fontId="26" fillId="35" borderId="11" xfId="0" applyNumberFormat="1" applyFont="1" applyFill="1" applyBorder="1" applyAlignment="1">
      <alignment horizontal="center"/>
    </xf>
    <xf numFmtId="0" fontId="27" fillId="35" borderId="11" xfId="0" applyFont="1" applyFill="1" applyBorder="1" applyAlignment="1">
      <alignment/>
    </xf>
    <xf numFmtId="2" fontId="26" fillId="35" borderId="2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14" fontId="20" fillId="0" borderId="10" xfId="0" applyNumberFormat="1" applyFont="1" applyFill="1" applyBorder="1" applyAlignment="1">
      <alignment horizontal="center" vertical="top"/>
    </xf>
    <xf numFmtId="14" fontId="29" fillId="0" borderId="10" xfId="0" applyNumberFormat="1" applyFont="1" applyFill="1" applyBorder="1" applyAlignment="1">
      <alignment horizontal="center" vertical="top"/>
    </xf>
    <xf numFmtId="2" fontId="17" fillId="33" borderId="21" xfId="0" applyNumberFormat="1" applyFont="1" applyFill="1" applyBorder="1" applyAlignment="1">
      <alignment horizontal="center"/>
    </xf>
    <xf numFmtId="2" fontId="7" fillId="9" borderId="19" xfId="0" applyNumberFormat="1" applyFont="1" applyFill="1" applyBorder="1" applyAlignment="1">
      <alignment horizontal="center"/>
    </xf>
    <xf numFmtId="2" fontId="1" fillId="9" borderId="21" xfId="0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top"/>
    </xf>
    <xf numFmtId="2" fontId="18" fillId="0" borderId="40" xfId="0" applyNumberFormat="1" applyFont="1" applyFill="1" applyBorder="1" applyAlignment="1">
      <alignment horizontal="center" vertical="top"/>
    </xf>
    <xf numFmtId="49" fontId="3" fillId="32" borderId="11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2" fontId="17" fillId="0" borderId="23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1" fillId="0" borderId="41" xfId="0" applyNumberFormat="1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/>
    </xf>
    <xf numFmtId="14" fontId="3" fillId="0" borderId="41" xfId="0" applyNumberFormat="1" applyFont="1" applyFill="1" applyBorder="1" applyAlignment="1">
      <alignment/>
    </xf>
    <xf numFmtId="0" fontId="27" fillId="32" borderId="22" xfId="0" applyFont="1" applyFill="1" applyBorder="1" applyAlignment="1">
      <alignment horizontal="center" vertical="top" wrapText="1"/>
    </xf>
    <xf numFmtId="0" fontId="27" fillId="32" borderId="15" xfId="0" applyFont="1" applyFill="1" applyBorder="1" applyAlignment="1">
      <alignment horizontal="center"/>
    </xf>
    <xf numFmtId="2" fontId="26" fillId="32" borderId="15" xfId="0" applyNumberFormat="1" applyFont="1" applyFill="1" applyBorder="1" applyAlignment="1">
      <alignment horizontal="center"/>
    </xf>
    <xf numFmtId="2" fontId="26" fillId="32" borderId="15" xfId="0" applyNumberFormat="1" applyFont="1" applyFill="1" applyBorder="1" applyAlignment="1">
      <alignment horizontal="left"/>
    </xf>
    <xf numFmtId="0" fontId="27" fillId="32" borderId="15" xfId="0" applyFont="1" applyFill="1" applyBorder="1" applyAlignment="1">
      <alignment/>
    </xf>
    <xf numFmtId="2" fontId="26" fillId="32" borderId="23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/>
    </xf>
    <xf numFmtId="0" fontId="0" fillId="0" borderId="18" xfId="0" applyFill="1" applyBorder="1" applyAlignment="1">
      <alignment horizontal="center"/>
    </xf>
    <xf numFmtId="14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2" fontId="23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14" fontId="3" fillId="0" borderId="43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4" fontId="3" fillId="0" borderId="43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/>
    </xf>
    <xf numFmtId="14" fontId="3" fillId="0" borderId="31" xfId="0" applyNumberFormat="1" applyFont="1" applyFill="1" applyBorder="1" applyAlignment="1">
      <alignment/>
    </xf>
    <xf numFmtId="0" fontId="11" fillId="0" borderId="45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/>
    </xf>
    <xf numFmtId="14" fontId="3" fillId="0" borderId="45" xfId="0" applyNumberFormat="1" applyFont="1" applyFill="1" applyBorder="1" applyAlignment="1">
      <alignment/>
    </xf>
    <xf numFmtId="0" fontId="11" fillId="0" borderId="41" xfId="0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/>
    </xf>
    <xf numFmtId="14" fontId="3" fillId="0" borderId="48" xfId="0" applyNumberFormat="1" applyFont="1" applyFill="1" applyBorder="1" applyAlignment="1">
      <alignment/>
    </xf>
    <xf numFmtId="0" fontId="81" fillId="0" borderId="10" xfId="0" applyFont="1" applyFill="1" applyBorder="1" applyAlignment="1">
      <alignment horizontal="center" vertical="top" wrapText="1"/>
    </xf>
    <xf numFmtId="2" fontId="26" fillId="33" borderId="10" xfId="0" applyNumberFormat="1" applyFont="1" applyFill="1" applyBorder="1" applyAlignment="1">
      <alignment horizontal="center"/>
    </xf>
    <xf numFmtId="49" fontId="80" fillId="0" borderId="10" xfId="0" applyNumberFormat="1" applyFont="1" applyFill="1" applyBorder="1" applyAlignment="1">
      <alignment horizontal="center"/>
    </xf>
    <xf numFmtId="14" fontId="80" fillId="0" borderId="10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2" fontId="80" fillId="0" borderId="11" xfId="0" applyNumberFormat="1" applyFont="1" applyFill="1" applyBorder="1" applyAlignment="1">
      <alignment horizontal="left"/>
    </xf>
    <xf numFmtId="2" fontId="82" fillId="0" borderId="11" xfId="0" applyNumberFormat="1" applyFont="1" applyFill="1" applyBorder="1" applyAlignment="1">
      <alignment horizontal="left"/>
    </xf>
    <xf numFmtId="0" fontId="82" fillId="0" borderId="10" xfId="0" applyFont="1" applyFill="1" applyBorder="1" applyAlignment="1">
      <alignment horizontal="center"/>
    </xf>
    <xf numFmtId="14" fontId="82" fillId="0" borderId="10" xfId="0" applyNumberFormat="1" applyFont="1" applyFill="1" applyBorder="1" applyAlignment="1">
      <alignment/>
    </xf>
    <xf numFmtId="49" fontId="82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2" fontId="26" fillId="35" borderId="10" xfId="0" applyNumberFormat="1" applyFont="1" applyFill="1" applyBorder="1" applyAlignment="1">
      <alignment horizontal="center" vertical="center"/>
    </xf>
    <xf numFmtId="49" fontId="82" fillId="0" borderId="10" xfId="0" applyNumberFormat="1" applyFont="1" applyFill="1" applyBorder="1" applyAlignment="1">
      <alignment horizontal="center" vertical="center"/>
    </xf>
    <xf numFmtId="14" fontId="82" fillId="0" borderId="10" xfId="0" applyNumberFormat="1" applyFont="1" applyFill="1" applyBorder="1" applyAlignment="1">
      <alignment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14" fontId="3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32" borderId="14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31" fillId="0" borderId="10" xfId="0" applyFont="1" applyFill="1" applyBorder="1" applyAlignment="1">
      <alignment horizontal="center" vertical="top" wrapText="1"/>
    </xf>
    <xf numFmtId="14" fontId="31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/>
    </xf>
    <xf numFmtId="14" fontId="3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top"/>
    </xf>
    <xf numFmtId="2" fontId="1" fillId="0" borderId="2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vertical="top"/>
    </xf>
    <xf numFmtId="2" fontId="3" fillId="0" borderId="31" xfId="0" applyNumberFormat="1" applyFont="1" applyFill="1" applyBorder="1" applyAlignment="1">
      <alignment horizontal="center" wrapText="1"/>
    </xf>
    <xf numFmtId="2" fontId="3" fillId="0" borderId="4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4" fontId="3" fillId="0" borderId="11" xfId="0" applyNumberFormat="1" applyFont="1" applyFill="1" applyBorder="1" applyAlignment="1">
      <alignment horizontal="center" vertical="center"/>
    </xf>
    <xf numFmtId="2" fontId="21" fillId="0" borderId="21" xfId="0" applyNumberFormat="1" applyFont="1" applyFill="1" applyBorder="1" applyAlignment="1">
      <alignment horizontal="center" vertical="top"/>
    </xf>
    <xf numFmtId="0" fontId="18" fillId="0" borderId="50" xfId="0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2" fontId="7" fillId="4" borderId="28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2" fillId="0" borderId="26" xfId="0" applyFont="1" applyFill="1" applyBorder="1" applyAlignment="1">
      <alignment horizontal="center" vertical="top"/>
    </xf>
    <xf numFmtId="0" fontId="9" fillId="34" borderId="51" xfId="0" applyFont="1" applyFill="1" applyBorder="1" applyAlignment="1">
      <alignment horizontal="center" vertical="top"/>
    </xf>
    <xf numFmtId="0" fontId="13" fillId="0" borderId="43" xfId="0" applyFont="1" applyFill="1" applyBorder="1" applyAlignment="1">
      <alignment horizontal="center" vertical="top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14" fontId="3" fillId="0" borderId="43" xfId="0" applyNumberFormat="1" applyFont="1" applyFill="1" applyBorder="1" applyAlignment="1">
      <alignment vertical="center"/>
    </xf>
    <xf numFmtId="2" fontId="1" fillId="34" borderId="52" xfId="0" applyNumberFormat="1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 wrapText="1"/>
    </xf>
    <xf numFmtId="2" fontId="1" fillId="37" borderId="18" xfId="0" applyNumberFormat="1" applyFont="1" applyFill="1" applyBorder="1" applyAlignment="1">
      <alignment horizontal="center" vertical="center"/>
    </xf>
    <xf numFmtId="0" fontId="0" fillId="37" borderId="42" xfId="0" applyFill="1" applyBorder="1" applyAlignment="1">
      <alignment/>
    </xf>
    <xf numFmtId="0" fontId="0" fillId="37" borderId="18" xfId="0" applyFill="1" applyBorder="1" applyAlignment="1">
      <alignment/>
    </xf>
    <xf numFmtId="2" fontId="7" fillId="37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center"/>
    </xf>
    <xf numFmtId="0" fontId="20" fillId="38" borderId="24" xfId="0" applyFont="1" applyFill="1" applyBorder="1" applyAlignment="1">
      <alignment horizontal="center" vertical="top"/>
    </xf>
    <xf numFmtId="0" fontId="32" fillId="0" borderId="53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14" fontId="1" fillId="37" borderId="18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/>
    </xf>
    <xf numFmtId="2" fontId="21" fillId="38" borderId="20" xfId="0" applyNumberFormat="1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 vertical="center" wrapText="1"/>
    </xf>
    <xf numFmtId="14" fontId="1" fillId="0" borderId="26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14" fontId="3" fillId="0" borderId="26" xfId="0" applyNumberFormat="1" applyFont="1" applyFill="1" applyBorder="1" applyAlignment="1">
      <alignment horizontal="center" vertical="center"/>
    </xf>
    <xf numFmtId="2" fontId="21" fillId="0" borderId="27" xfId="0" applyNumberFormat="1" applyFont="1" applyFill="1" applyBorder="1" applyAlignment="1">
      <alignment horizontal="center" vertical="top"/>
    </xf>
    <xf numFmtId="0" fontId="20" fillId="37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2" fontId="1" fillId="37" borderId="21" xfId="0" applyNumberFormat="1" applyFont="1" applyFill="1" applyBorder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0" fontId="22" fillId="4" borderId="0" xfId="0" applyNumberFormat="1" applyFont="1" applyFill="1" applyBorder="1" applyAlignment="1">
      <alignment horizontal="center"/>
    </xf>
    <xf numFmtId="0" fontId="0" fillId="0" borderId="55" xfId="0" applyFill="1" applyBorder="1" applyAlignment="1">
      <alignment/>
    </xf>
    <xf numFmtId="0" fontId="20" fillId="38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vertical="center"/>
    </xf>
    <xf numFmtId="0" fontId="22" fillId="4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2" fontId="1" fillId="38" borderId="20" xfId="0" applyNumberFormat="1" applyFont="1" applyFill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14" fontId="3" fillId="0" borderId="26" xfId="0" applyNumberFormat="1" applyFont="1" applyFill="1" applyBorder="1" applyAlignment="1">
      <alignment/>
    </xf>
    <xf numFmtId="0" fontId="9" fillId="34" borderId="56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20" fillId="0" borderId="55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2" fontId="2" fillId="0" borderId="26" xfId="0" applyNumberFormat="1" applyFont="1" applyFill="1" applyBorder="1" applyAlignment="1">
      <alignment horizontal="center" vertical="top"/>
    </xf>
    <xf numFmtId="0" fontId="20" fillId="38" borderId="45" xfId="0" applyNumberFormat="1" applyFont="1" applyFill="1" applyBorder="1" applyAlignment="1">
      <alignment horizontal="center"/>
    </xf>
    <xf numFmtId="2" fontId="14" fillId="0" borderId="57" xfId="0" applyNumberFormat="1" applyFont="1" applyFill="1" applyBorder="1" applyAlignment="1">
      <alignment horizontal="center"/>
    </xf>
    <xf numFmtId="2" fontId="14" fillId="0" borderId="20" xfId="0" applyNumberFormat="1" applyFont="1" applyFill="1" applyBorder="1" applyAlignment="1">
      <alignment horizontal="center"/>
    </xf>
    <xf numFmtId="2" fontId="10" fillId="4" borderId="49" xfId="0" applyNumberFormat="1" applyFont="1" applyFill="1" applyBorder="1" applyAlignment="1">
      <alignment horizontal="center"/>
    </xf>
    <xf numFmtId="2" fontId="10" fillId="38" borderId="58" xfId="0" applyNumberFormat="1" applyFont="1" applyFill="1" applyBorder="1" applyAlignment="1">
      <alignment horizontal="center"/>
    </xf>
    <xf numFmtId="2" fontId="30" fillId="34" borderId="52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/>
    </xf>
    <xf numFmtId="2" fontId="6" fillId="0" borderId="4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30" xfId="0" applyNumberFormat="1" applyFont="1" applyFill="1" applyBorder="1" applyAlignment="1">
      <alignment/>
    </xf>
    <xf numFmtId="0" fontId="22" fillId="4" borderId="10" xfId="0" applyNumberFormat="1" applyFont="1" applyFill="1" applyBorder="1" applyAlignment="1">
      <alignment horizontal="center" vertical="top"/>
    </xf>
    <xf numFmtId="0" fontId="22" fillId="4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20" fillId="38" borderId="1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top"/>
    </xf>
    <xf numFmtId="14" fontId="3" fillId="0" borderId="44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14" fontId="3" fillId="0" borderId="18" xfId="0" applyNumberFormat="1" applyFont="1" applyFill="1" applyBorder="1" applyAlignment="1">
      <alignment/>
    </xf>
    <xf numFmtId="0" fontId="2" fillId="37" borderId="56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/>
    </xf>
    <xf numFmtId="2" fontId="2" fillId="0" borderId="43" xfId="0" applyNumberFormat="1" applyFont="1" applyFill="1" applyBorder="1" applyAlignment="1">
      <alignment horizontal="center" vertical="top"/>
    </xf>
    <xf numFmtId="2" fontId="1" fillId="0" borderId="43" xfId="0" applyNumberFormat="1" applyFont="1" applyFill="1" applyBorder="1" applyAlignment="1">
      <alignment horizontal="center" wrapText="1"/>
    </xf>
    <xf numFmtId="2" fontId="30" fillId="37" borderId="52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14" fontId="1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/>
    </xf>
    <xf numFmtId="2" fontId="3" fillId="4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2" fontId="1" fillId="4" borderId="19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33" fillId="0" borderId="2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top" wrapText="1"/>
    </xf>
    <xf numFmtId="0" fontId="22" fillId="34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4" fontId="1" fillId="0" borderId="18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2" fontId="1" fillId="37" borderId="1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2" fontId="10" fillId="0" borderId="10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2" fontId="3" fillId="37" borderId="57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49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14" fontId="25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wrapText="1"/>
    </xf>
    <xf numFmtId="14" fontId="25" fillId="0" borderId="18" xfId="0" applyNumberFormat="1" applyFont="1" applyFill="1" applyBorder="1" applyAlignment="1">
      <alignment horizontal="center"/>
    </xf>
    <xf numFmtId="2" fontId="1" fillId="34" borderId="19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top"/>
    </xf>
    <xf numFmtId="2" fontId="3" fillId="0" borderId="57" xfId="0" applyNumberFormat="1" applyFont="1" applyFill="1" applyBorder="1" applyAlignment="1">
      <alignment horizontal="center"/>
    </xf>
    <xf numFmtId="2" fontId="3" fillId="37" borderId="30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16" fontId="3" fillId="0" borderId="18" xfId="0" applyNumberFormat="1" applyFont="1" applyFill="1" applyBorder="1" applyAlignment="1">
      <alignment horizontal="center"/>
    </xf>
    <xf numFmtId="0" fontId="20" fillId="37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14" fontId="1" fillId="0" borderId="18" xfId="0" applyNumberFormat="1" applyFont="1" applyFill="1" applyBorder="1" applyAlignment="1">
      <alignment horizontal="center"/>
    </xf>
    <xf numFmtId="2" fontId="1" fillId="37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14" fontId="1" fillId="0" borderId="26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 vertical="top"/>
    </xf>
    <xf numFmtId="2" fontId="6" fillId="0" borderId="26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0" fontId="20" fillId="38" borderId="18" xfId="0" applyNumberFormat="1" applyFont="1" applyFill="1" applyBorder="1" applyAlignment="1">
      <alignment horizontal="center"/>
    </xf>
    <xf numFmtId="2" fontId="1" fillId="9" borderId="19" xfId="0" applyNumberFormat="1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 vertical="top" wrapText="1"/>
    </xf>
    <xf numFmtId="0" fontId="25" fillId="0" borderId="26" xfId="0" applyFont="1" applyFill="1" applyBorder="1" applyAlignment="1">
      <alignment horizontal="center" wrapText="1"/>
    </xf>
    <xf numFmtId="14" fontId="25" fillId="0" borderId="26" xfId="0" applyNumberFormat="1" applyFont="1" applyFill="1" applyBorder="1" applyAlignment="1">
      <alignment horizontal="center"/>
    </xf>
    <xf numFmtId="2" fontId="25" fillId="0" borderId="26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/>
    </xf>
    <xf numFmtId="14" fontId="25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top"/>
    </xf>
    <xf numFmtId="2" fontId="30" fillId="0" borderId="20" xfId="0" applyNumberFormat="1" applyFont="1" applyFill="1" applyBorder="1" applyAlignment="1">
      <alignment horizontal="center" vertical="center"/>
    </xf>
    <xf numFmtId="2" fontId="3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 wrapText="1"/>
    </xf>
    <xf numFmtId="2" fontId="26" fillId="35" borderId="20" xfId="0" applyNumberFormat="1" applyFont="1" applyFill="1" applyBorder="1" applyAlignment="1">
      <alignment horizontal="center"/>
    </xf>
    <xf numFmtId="2" fontId="26" fillId="0" borderId="20" xfId="0" applyNumberFormat="1" applyFont="1" applyFill="1" applyBorder="1" applyAlignment="1">
      <alignment horizontal="center"/>
    </xf>
    <xf numFmtId="2" fontId="26" fillId="33" borderId="20" xfId="0" applyNumberFormat="1" applyFont="1" applyFill="1" applyBorder="1" applyAlignment="1">
      <alignment horizontal="center"/>
    </xf>
    <xf numFmtId="2" fontId="17" fillId="39" borderId="20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2" fontId="27" fillId="0" borderId="10" xfId="0" applyNumberFormat="1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14" fontId="27" fillId="0" borderId="10" xfId="0" applyNumberFormat="1" applyFont="1" applyFill="1" applyBorder="1" applyAlignment="1">
      <alignment/>
    </xf>
    <xf numFmtId="0" fontId="31" fillId="0" borderId="11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/>
    </xf>
    <xf numFmtId="2" fontId="83" fillId="0" borderId="11" xfId="0" applyNumberFormat="1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center" vertical="center"/>
    </xf>
    <xf numFmtId="14" fontId="83" fillId="0" borderId="10" xfId="0" applyNumberFormat="1" applyFont="1" applyFill="1" applyBorder="1" applyAlignment="1">
      <alignment vertical="center"/>
    </xf>
    <xf numFmtId="0" fontId="31" fillId="33" borderId="10" xfId="0" applyFont="1" applyFill="1" applyBorder="1" applyAlignment="1">
      <alignment horizontal="center" vertical="top" wrapText="1"/>
    </xf>
    <xf numFmtId="14" fontId="27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8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wrapText="1"/>
    </xf>
    <xf numFmtId="14" fontId="19" fillId="0" borderId="10" xfId="0" applyNumberFormat="1" applyFont="1" applyFill="1" applyBorder="1" applyAlignment="1">
      <alignment horizontal="center" vertical="top"/>
    </xf>
    <xf numFmtId="2" fontId="19" fillId="0" borderId="10" xfId="0" applyNumberFormat="1" applyFont="1" applyFill="1" applyBorder="1" applyAlignment="1">
      <alignment horizontal="center" vertical="top"/>
    </xf>
    <xf numFmtId="9" fontId="19" fillId="0" borderId="10" xfId="0" applyNumberFormat="1" applyFont="1" applyFill="1" applyBorder="1" applyAlignment="1">
      <alignment horizontal="center" vertical="top"/>
    </xf>
    <xf numFmtId="0" fontId="19" fillId="13" borderId="18" xfId="0" applyFont="1" applyFill="1" applyBorder="1" applyAlignment="1">
      <alignment horizontal="center" vertical="top"/>
    </xf>
    <xf numFmtId="14" fontId="20" fillId="13" borderId="18" xfId="0" applyNumberFormat="1" applyFont="1" applyFill="1" applyBorder="1" applyAlignment="1">
      <alignment horizontal="center" vertical="top"/>
    </xf>
    <xf numFmtId="2" fontId="19" fillId="13" borderId="18" xfId="0" applyNumberFormat="1" applyFont="1" applyFill="1" applyBorder="1" applyAlignment="1">
      <alignment horizontal="center" vertical="top"/>
    </xf>
    <xf numFmtId="0" fontId="0" fillId="13" borderId="18" xfId="0" applyFill="1" applyBorder="1" applyAlignment="1">
      <alignment/>
    </xf>
    <xf numFmtId="0" fontId="19" fillId="0" borderId="13" xfId="0" applyFont="1" applyFill="1" applyBorder="1" applyAlignment="1">
      <alignment horizontal="center" vertical="top" wrapText="1"/>
    </xf>
    <xf numFmtId="2" fontId="19" fillId="0" borderId="20" xfId="0" applyNumberFormat="1" applyFont="1" applyFill="1" applyBorder="1" applyAlignment="1">
      <alignment horizontal="center" vertical="top"/>
    </xf>
    <xf numFmtId="0" fontId="19" fillId="36" borderId="13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2" fontId="19" fillId="40" borderId="20" xfId="0" applyNumberFormat="1" applyFont="1" applyFill="1" applyBorder="1" applyAlignment="1">
      <alignment horizontal="center" vertical="top"/>
    </xf>
    <xf numFmtId="0" fontId="24" fillId="0" borderId="55" xfId="0" applyFont="1" applyFill="1" applyBorder="1" applyAlignment="1">
      <alignment horizontal="center" vertical="top"/>
    </xf>
    <xf numFmtId="0" fontId="19" fillId="0" borderId="26" xfId="0" applyFont="1" applyFill="1" applyBorder="1" applyAlignment="1">
      <alignment horizontal="center" vertical="top"/>
    </xf>
    <xf numFmtId="14" fontId="19" fillId="0" borderId="26" xfId="0" applyNumberFormat="1" applyFont="1" applyFill="1" applyBorder="1" applyAlignment="1">
      <alignment horizontal="center" vertical="top"/>
    </xf>
    <xf numFmtId="2" fontId="19" fillId="0" borderId="26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wrapText="1"/>
    </xf>
    <xf numFmtId="0" fontId="0" fillId="0" borderId="6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61" xfId="0" applyFill="1" applyBorder="1" applyAlignment="1">
      <alignment wrapText="1"/>
    </xf>
    <xf numFmtId="0" fontId="11" fillId="36" borderId="13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2" fontId="7" fillId="0" borderId="23" xfId="0" applyNumberFormat="1" applyFont="1" applyFill="1" applyBorder="1" applyAlignment="1">
      <alignment wrapText="1"/>
    </xf>
    <xf numFmtId="0" fontId="20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/>
    </xf>
    <xf numFmtId="14" fontId="1" fillId="0" borderId="50" xfId="0" applyNumberFormat="1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left" vertical="center"/>
    </xf>
    <xf numFmtId="0" fontId="34" fillId="13" borderId="17" xfId="0" applyFont="1" applyFill="1" applyBorder="1" applyAlignment="1">
      <alignment horizontal="center" vertical="top" wrapText="1"/>
    </xf>
    <xf numFmtId="2" fontId="34" fillId="13" borderId="19" xfId="0" applyNumberFormat="1" applyFont="1" applyFill="1" applyBorder="1" applyAlignment="1">
      <alignment horizontal="center" vertical="top"/>
    </xf>
    <xf numFmtId="2" fontId="6" fillId="0" borderId="3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4" fontId="6" fillId="0" borderId="34" xfId="0" applyNumberFormat="1" applyFont="1" applyFill="1" applyBorder="1" applyAlignment="1">
      <alignment horizontal="center"/>
    </xf>
    <xf numFmtId="14" fontId="6" fillId="0" borderId="38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4" fontId="6" fillId="0" borderId="26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14" fontId="21" fillId="0" borderId="18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14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2" fontId="10" fillId="0" borderId="31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14" fontId="6" fillId="0" borderId="30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14" fontId="0" fillId="0" borderId="12" xfId="0" applyNumberForma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21" fillId="0" borderId="12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2" fontId="23" fillId="0" borderId="28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 vertical="center"/>
    </xf>
    <xf numFmtId="2" fontId="1" fillId="0" borderId="62" xfId="0" applyNumberFormat="1" applyFont="1" applyFill="1" applyBorder="1" applyAlignment="1">
      <alignment horizontal="center" vertical="center" wrapText="1"/>
    </xf>
    <xf numFmtId="2" fontId="83" fillId="0" borderId="11" xfId="0" applyNumberFormat="1" applyFont="1" applyFill="1" applyBorder="1" applyAlignment="1">
      <alignment horizontal="left" vertical="center" wrapText="1"/>
    </xf>
    <xf numFmtId="14" fontId="83" fillId="0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9" fontId="83" fillId="0" borderId="10" xfId="0" applyNumberFormat="1" applyFont="1" applyFill="1" applyBorder="1" applyAlignment="1">
      <alignment horizontal="center" vertical="center"/>
    </xf>
    <xf numFmtId="14" fontId="27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 wrapText="1"/>
    </xf>
    <xf numFmtId="49" fontId="83" fillId="0" borderId="10" xfId="0" applyNumberFormat="1" applyFont="1" applyFill="1" applyBorder="1" applyAlignment="1">
      <alignment horizontal="center"/>
    </xf>
    <xf numFmtId="14" fontId="83" fillId="0" borderId="10" xfId="0" applyNumberFormat="1" applyFont="1" applyFill="1" applyBorder="1" applyAlignment="1">
      <alignment/>
    </xf>
    <xf numFmtId="2" fontId="83" fillId="0" borderId="11" xfId="0" applyNumberFormat="1" applyFont="1" applyFill="1" applyBorder="1" applyAlignment="1">
      <alignment horizontal="left"/>
    </xf>
    <xf numFmtId="0" fontId="83" fillId="0" borderId="10" xfId="0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14" fontId="19" fillId="0" borderId="11" xfId="0" applyNumberFormat="1" applyFont="1" applyFill="1" applyBorder="1" applyAlignment="1">
      <alignment horizontal="center" vertical="top"/>
    </xf>
    <xf numFmtId="2" fontId="19" fillId="0" borderId="11" xfId="0" applyNumberFormat="1" applyFont="1" applyFill="1" applyBorder="1" applyAlignment="1">
      <alignment horizontal="center" vertical="top"/>
    </xf>
    <xf numFmtId="2" fontId="19" fillId="0" borderId="21" xfId="0" applyNumberFormat="1" applyFont="1" applyFill="1" applyBorder="1" applyAlignment="1">
      <alignment horizontal="center" vertical="top"/>
    </xf>
    <xf numFmtId="2" fontId="19" fillId="40" borderId="27" xfId="0" applyNumberFormat="1" applyFont="1" applyFill="1" applyBorder="1" applyAlignment="1">
      <alignment horizontal="center" vertical="top"/>
    </xf>
    <xf numFmtId="2" fontId="6" fillId="30" borderId="20" xfId="0" applyNumberFormat="1" applyFont="1" applyFill="1" applyBorder="1" applyAlignment="1">
      <alignment horizontal="center"/>
    </xf>
    <xf numFmtId="2" fontId="6" fillId="30" borderId="21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 vertical="top"/>
    </xf>
    <xf numFmtId="49" fontId="6" fillId="30" borderId="11" xfId="0" applyNumberFormat="1" applyFont="1" applyFill="1" applyBorder="1" applyAlignment="1">
      <alignment horizontal="center"/>
    </xf>
    <xf numFmtId="14" fontId="6" fillId="30" borderId="11" xfId="0" applyNumberFormat="1" applyFont="1" applyFill="1" applyBorder="1" applyAlignment="1">
      <alignment horizontal="center" vertical="top"/>
    </xf>
    <xf numFmtId="49" fontId="6" fillId="30" borderId="10" xfId="0" applyNumberFormat="1" applyFont="1" applyFill="1" applyBorder="1" applyAlignment="1">
      <alignment horizontal="center"/>
    </xf>
    <xf numFmtId="14" fontId="6" fillId="30" borderId="10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top" wrapText="1"/>
    </xf>
    <xf numFmtId="0" fontId="20" fillId="38" borderId="5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 vertical="top"/>
    </xf>
    <xf numFmtId="0" fontId="20" fillId="0" borderId="59" xfId="0" applyFont="1" applyFill="1" applyBorder="1" applyAlignment="1">
      <alignment horizontal="center" vertical="top"/>
    </xf>
    <xf numFmtId="49" fontId="6" fillId="0" borderId="26" xfId="0" applyNumberFormat="1" applyFont="1" applyFill="1" applyBorder="1" applyAlignment="1">
      <alignment horizontal="center"/>
    </xf>
    <xf numFmtId="14" fontId="6" fillId="0" borderId="26" xfId="0" applyNumberFormat="1" applyFont="1" applyFill="1" applyBorder="1" applyAlignment="1">
      <alignment horizontal="center" vertical="top"/>
    </xf>
    <xf numFmtId="2" fontId="1" fillId="4" borderId="18" xfId="0" applyNumberFormat="1" applyFont="1" applyFill="1" applyBorder="1" applyAlignment="1">
      <alignment horizontal="center"/>
    </xf>
    <xf numFmtId="2" fontId="3" fillId="30" borderId="11" xfId="0" applyNumberFormat="1" applyFont="1" applyFill="1" applyBorder="1" applyAlignment="1">
      <alignment horizontal="center" wrapText="1"/>
    </xf>
    <xf numFmtId="49" fontId="6" fillId="30" borderId="10" xfId="0" applyNumberFormat="1" applyFont="1" applyFill="1" applyBorder="1" applyAlignment="1">
      <alignment horizontal="center"/>
    </xf>
    <xf numFmtId="14" fontId="6" fillId="30" borderId="10" xfId="0" applyNumberFormat="1" applyFont="1" applyFill="1" applyBorder="1" applyAlignment="1">
      <alignment horizontal="center" vertical="top"/>
    </xf>
    <xf numFmtId="2" fontId="10" fillId="30" borderId="2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1" fillId="0" borderId="11" xfId="0" applyNumberFormat="1" applyFont="1" applyFill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 vertical="top"/>
    </xf>
    <xf numFmtId="0" fontId="2" fillId="0" borderId="5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10" fillId="38" borderId="28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top"/>
    </xf>
    <xf numFmtId="14" fontId="3" fillId="0" borderId="47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 vertical="top"/>
    </xf>
    <xf numFmtId="2" fontId="1" fillId="0" borderId="47" xfId="0" applyNumberFormat="1" applyFont="1" applyFill="1" applyBorder="1" applyAlignment="1">
      <alignment horizontal="center" wrapText="1"/>
    </xf>
    <xf numFmtId="2" fontId="6" fillId="0" borderId="57" xfId="0" applyNumberFormat="1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 vertical="top" wrapText="1"/>
    </xf>
    <xf numFmtId="2" fontId="1" fillId="41" borderId="20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top"/>
    </xf>
    <xf numFmtId="14" fontId="3" fillId="0" borderId="37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 vertical="top"/>
    </xf>
    <xf numFmtId="2" fontId="1" fillId="0" borderId="37" xfId="0" applyNumberFormat="1" applyFont="1" applyFill="1" applyBorder="1" applyAlignment="1">
      <alignment horizontal="center" wrapText="1"/>
    </xf>
    <xf numFmtId="0" fontId="20" fillId="37" borderId="33" xfId="0" applyFont="1" applyFill="1" applyBorder="1" applyAlignment="1">
      <alignment horizontal="center" vertical="top"/>
    </xf>
    <xf numFmtId="2" fontId="6" fillId="4" borderId="47" xfId="0" applyNumberFormat="1" applyFont="1" applyFill="1" applyBorder="1" applyAlignment="1">
      <alignment horizontal="center"/>
    </xf>
    <xf numFmtId="2" fontId="26" fillId="0" borderId="20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4" fillId="40" borderId="22" xfId="0" applyFont="1" applyFill="1" applyBorder="1" applyAlignment="1">
      <alignment horizontal="center" vertical="top"/>
    </xf>
    <xf numFmtId="0" fontId="24" fillId="40" borderId="15" xfId="0" applyFont="1" applyFill="1" applyBorder="1" applyAlignment="1">
      <alignment horizontal="center" vertical="top"/>
    </xf>
    <xf numFmtId="0" fontId="24" fillId="40" borderId="23" xfId="0" applyFont="1" applyFill="1" applyBorder="1" applyAlignment="1">
      <alignment horizontal="center" vertical="top"/>
    </xf>
    <xf numFmtId="0" fontId="81" fillId="0" borderId="63" xfId="0" applyFont="1" applyFill="1" applyBorder="1" applyAlignment="1">
      <alignment horizontal="center" vertical="center" wrapText="1"/>
    </xf>
    <xf numFmtId="0" fontId="81" fillId="0" borderId="39" xfId="0" applyFont="1" applyFill="1" applyBorder="1" applyAlignment="1">
      <alignment horizontal="center" vertical="center" wrapText="1"/>
    </xf>
    <xf numFmtId="0" fontId="81" fillId="0" borderId="64" xfId="0" applyFont="1" applyFill="1" applyBorder="1" applyAlignment="1">
      <alignment horizontal="center" vertical="center" wrapText="1"/>
    </xf>
    <xf numFmtId="0" fontId="81" fillId="32" borderId="63" xfId="0" applyFont="1" applyFill="1" applyBorder="1" applyAlignment="1">
      <alignment horizontal="center" vertical="top" wrapText="1"/>
    </xf>
    <xf numFmtId="0" fontId="81" fillId="32" borderId="39" xfId="0" applyFont="1" applyFill="1" applyBorder="1" applyAlignment="1">
      <alignment horizontal="center" vertical="top" wrapText="1"/>
    </xf>
    <xf numFmtId="0" fontId="81" fillId="32" borderId="40" xfId="0" applyFont="1" applyFill="1" applyBorder="1" applyAlignment="1">
      <alignment horizontal="center" vertical="top" wrapText="1"/>
    </xf>
    <xf numFmtId="0" fontId="81" fillId="0" borderId="63" xfId="0" applyFont="1" applyFill="1" applyBorder="1" applyAlignment="1">
      <alignment horizontal="center" vertical="top" wrapText="1"/>
    </xf>
    <xf numFmtId="0" fontId="81" fillId="0" borderId="39" xfId="0" applyFont="1" applyFill="1" applyBorder="1" applyAlignment="1">
      <alignment horizontal="center" vertical="top" wrapText="1"/>
    </xf>
    <xf numFmtId="0" fontId="81" fillId="0" borderId="40" xfId="0" applyFont="1" applyFill="1" applyBorder="1" applyAlignment="1">
      <alignment horizontal="center" vertical="top" wrapText="1"/>
    </xf>
    <xf numFmtId="0" fontId="28" fillId="0" borderId="39" xfId="0" applyFont="1" applyFill="1" applyBorder="1" applyAlignment="1">
      <alignment horizontal="center" vertical="top" wrapText="1"/>
    </xf>
    <xf numFmtId="0" fontId="28" fillId="0" borderId="40" xfId="0" applyFont="1" applyFill="1" applyBorder="1" applyAlignment="1">
      <alignment horizontal="center" vertical="top" wrapText="1"/>
    </xf>
    <xf numFmtId="0" fontId="17" fillId="39" borderId="63" xfId="0" applyFont="1" applyFill="1" applyBorder="1" applyAlignment="1">
      <alignment horizontal="left" vertical="center" wrapText="1"/>
    </xf>
    <xf numFmtId="0" fontId="17" fillId="39" borderId="39" xfId="0" applyFont="1" applyFill="1" applyBorder="1" applyAlignment="1">
      <alignment horizontal="left" vertical="center" wrapText="1"/>
    </xf>
    <xf numFmtId="0" fontId="17" fillId="39" borderId="6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7"/>
  <sheetViews>
    <sheetView tabSelected="1" zoomScale="65" zoomScaleNormal="65" zoomScalePageLayoutView="0" workbookViewId="0" topLeftCell="A1">
      <selection activeCell="L13" sqref="L13"/>
    </sheetView>
  </sheetViews>
  <sheetFormatPr defaultColWidth="9.00390625" defaultRowHeight="12.75"/>
  <cols>
    <col min="1" max="1" width="46.375" style="0" customWidth="1"/>
    <col min="2" max="2" width="18.875" style="0" customWidth="1"/>
    <col min="3" max="3" width="19.00390625" style="0" customWidth="1"/>
    <col min="4" max="4" width="23.125" style="0" customWidth="1"/>
    <col min="5" max="5" width="52.375" style="0" customWidth="1"/>
    <col min="6" max="6" width="18.75390625" style="0" customWidth="1"/>
    <col min="7" max="7" width="18.125" style="0" customWidth="1"/>
    <col min="8" max="8" width="21.75390625" style="0" customWidth="1"/>
    <col min="9" max="9" width="15.125" style="0" customWidth="1"/>
    <col min="12" max="12" width="12.125" style="0" customWidth="1"/>
  </cols>
  <sheetData>
    <row r="2" spans="1:8" ht="12.75" customHeight="1">
      <c r="A2" s="576" t="s">
        <v>265</v>
      </c>
      <c r="B2" s="576"/>
      <c r="C2" s="576"/>
      <c r="D2" s="576"/>
      <c r="E2" s="576"/>
      <c r="F2" s="576"/>
      <c r="G2" s="576"/>
      <c r="H2" s="576"/>
    </row>
    <row r="3" spans="1:8" ht="12.75" customHeight="1">
      <c r="A3" s="576"/>
      <c r="B3" s="576"/>
      <c r="C3" s="576"/>
      <c r="D3" s="576"/>
      <c r="E3" s="576"/>
      <c r="F3" s="576"/>
      <c r="G3" s="576"/>
      <c r="H3" s="576"/>
    </row>
    <row r="4" spans="1:8" ht="12.75" customHeight="1">
      <c r="A4" s="576"/>
      <c r="B4" s="576"/>
      <c r="C4" s="576"/>
      <c r="D4" s="576"/>
      <c r="E4" s="576"/>
      <c r="F4" s="576"/>
      <c r="G4" s="576"/>
      <c r="H4" s="576"/>
    </row>
    <row r="5" spans="1:8" ht="7.5" customHeight="1">
      <c r="A5" s="576"/>
      <c r="B5" s="576"/>
      <c r="C5" s="576"/>
      <c r="D5" s="576"/>
      <c r="E5" s="576"/>
      <c r="F5" s="576"/>
      <c r="G5" s="576"/>
      <c r="H5" s="576"/>
    </row>
    <row r="6" spans="1:8" ht="12.75" customHeight="1" hidden="1">
      <c r="A6" s="576"/>
      <c r="B6" s="576"/>
      <c r="C6" s="576"/>
      <c r="D6" s="576"/>
      <c r="E6" s="576"/>
      <c r="F6" s="576"/>
      <c r="G6" s="576"/>
      <c r="H6" s="576"/>
    </row>
    <row r="7" spans="1:8" ht="12.75" customHeight="1" hidden="1">
      <c r="A7" s="576"/>
      <c r="B7" s="576"/>
      <c r="C7" s="576"/>
      <c r="D7" s="576"/>
      <c r="E7" s="576"/>
      <c r="F7" s="576"/>
      <c r="G7" s="576"/>
      <c r="H7" s="576"/>
    </row>
    <row r="8" ht="0.75" customHeight="1" thickBot="1"/>
    <row r="9" spans="1:9" ht="56.25">
      <c r="A9" s="36" t="s">
        <v>0</v>
      </c>
      <c r="B9" s="37" t="s">
        <v>8</v>
      </c>
      <c r="C9" s="38" t="s">
        <v>3</v>
      </c>
      <c r="D9" s="38" t="s">
        <v>2</v>
      </c>
      <c r="E9" s="38" t="s">
        <v>4</v>
      </c>
      <c r="F9" s="38" t="s">
        <v>7</v>
      </c>
      <c r="G9" s="38" t="s">
        <v>5</v>
      </c>
      <c r="H9" s="39" t="s">
        <v>6</v>
      </c>
      <c r="I9" s="35" t="s">
        <v>14</v>
      </c>
    </row>
    <row r="10" spans="1:8" ht="17.25" customHeight="1">
      <c r="A10" s="40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41">
        <v>8</v>
      </c>
    </row>
    <row r="11" spans="1:8" ht="35.25" customHeight="1">
      <c r="A11" s="580" t="s">
        <v>9</v>
      </c>
      <c r="B11" s="581"/>
      <c r="C11" s="581"/>
      <c r="D11" s="581"/>
      <c r="E11" s="581"/>
      <c r="F11" s="581"/>
      <c r="G11" s="582"/>
      <c r="H11" s="62"/>
    </row>
    <row r="12" spans="1:8" ht="18.75" customHeight="1">
      <c r="A12" s="406"/>
      <c r="B12" s="195"/>
      <c r="C12" s="195"/>
      <c r="D12" s="195"/>
      <c r="E12" s="195"/>
      <c r="F12" s="195"/>
      <c r="G12" s="195"/>
      <c r="H12" s="62"/>
    </row>
    <row r="13" spans="1:9" ht="61.5" customHeight="1">
      <c r="A13" s="407" t="s">
        <v>93</v>
      </c>
      <c r="B13" s="198">
        <v>88</v>
      </c>
      <c r="C13" s="199">
        <v>43494</v>
      </c>
      <c r="D13" s="197">
        <v>4940</v>
      </c>
      <c r="E13" s="200" t="s">
        <v>94</v>
      </c>
      <c r="F13" s="198">
        <v>88</v>
      </c>
      <c r="G13" s="199">
        <v>43500</v>
      </c>
      <c r="H13" s="413">
        <v>4940</v>
      </c>
      <c r="I13" s="202" t="s">
        <v>95</v>
      </c>
    </row>
    <row r="14" spans="1:9" ht="18.75" customHeight="1">
      <c r="A14" s="407"/>
      <c r="B14" s="198"/>
      <c r="C14" s="199"/>
      <c r="D14" s="197"/>
      <c r="E14" s="200"/>
      <c r="F14" s="198"/>
      <c r="G14" s="199"/>
      <c r="H14" s="413"/>
      <c r="I14" s="202"/>
    </row>
    <row r="15" spans="1:8" ht="33.75" customHeight="1">
      <c r="A15" s="407" t="s">
        <v>101</v>
      </c>
      <c r="B15" s="198">
        <v>6</v>
      </c>
      <c r="C15" s="199">
        <v>43510</v>
      </c>
      <c r="D15" s="196">
        <v>73237.2</v>
      </c>
      <c r="E15" s="200"/>
      <c r="F15" s="198"/>
      <c r="G15" s="199"/>
      <c r="H15" s="413">
        <f>SUM(H16:H18)</f>
        <v>73237.2</v>
      </c>
    </row>
    <row r="16" spans="1:9" ht="30" customHeight="1">
      <c r="A16" s="408"/>
      <c r="B16" s="4"/>
      <c r="C16" s="5"/>
      <c r="D16" s="22"/>
      <c r="E16" s="200" t="s">
        <v>102</v>
      </c>
      <c r="F16" s="198">
        <v>28</v>
      </c>
      <c r="G16" s="199">
        <v>43514</v>
      </c>
      <c r="H16" s="414">
        <v>5037.9</v>
      </c>
      <c r="I16" s="208" t="s">
        <v>103</v>
      </c>
    </row>
    <row r="17" spans="1:9" ht="18.75" customHeight="1">
      <c r="A17" s="408"/>
      <c r="B17" s="4"/>
      <c r="C17" s="5"/>
      <c r="D17" s="22"/>
      <c r="E17" s="200" t="s">
        <v>102</v>
      </c>
      <c r="F17" s="198">
        <v>59</v>
      </c>
      <c r="G17" s="199">
        <v>43559</v>
      </c>
      <c r="H17" s="414">
        <v>284.4</v>
      </c>
      <c r="I17" s="208"/>
    </row>
    <row r="18" spans="1:9" ht="18.75" customHeight="1">
      <c r="A18" s="408"/>
      <c r="B18" s="4"/>
      <c r="C18" s="5"/>
      <c r="D18" s="22"/>
      <c r="E18" s="200" t="s">
        <v>102</v>
      </c>
      <c r="F18" s="198">
        <v>63</v>
      </c>
      <c r="G18" s="199">
        <v>43560</v>
      </c>
      <c r="H18" s="414">
        <v>67914.9</v>
      </c>
      <c r="I18" s="208"/>
    </row>
    <row r="19" spans="1:9" ht="18.75" customHeight="1">
      <c r="A19" s="408"/>
      <c r="B19" s="4"/>
      <c r="C19" s="5"/>
      <c r="D19" s="22"/>
      <c r="E19" s="427"/>
      <c r="F19" s="198"/>
      <c r="G19" s="199"/>
      <c r="H19" s="414"/>
      <c r="I19" s="208"/>
    </row>
    <row r="20" spans="1:9" ht="23.25" customHeight="1">
      <c r="A20" s="407" t="s">
        <v>101</v>
      </c>
      <c r="B20" s="198">
        <v>17</v>
      </c>
      <c r="C20" s="199">
        <v>43552</v>
      </c>
      <c r="D20" s="197">
        <v>310240.4</v>
      </c>
      <c r="E20" s="427"/>
      <c r="F20" s="198"/>
      <c r="G20" s="199"/>
      <c r="H20" s="413">
        <f>SUM(H21:H22)</f>
        <v>310240.4</v>
      </c>
      <c r="I20" s="208"/>
    </row>
    <row r="21" spans="1:9" ht="21" customHeight="1">
      <c r="A21" s="408"/>
      <c r="B21" s="4"/>
      <c r="C21" s="5"/>
      <c r="D21" s="22"/>
      <c r="E21" s="427" t="s">
        <v>179</v>
      </c>
      <c r="F21" s="198">
        <v>58</v>
      </c>
      <c r="G21" s="199">
        <v>43559</v>
      </c>
      <c r="H21" s="414">
        <v>77022</v>
      </c>
      <c r="I21" s="208"/>
    </row>
    <row r="22" spans="1:9" ht="21" customHeight="1">
      <c r="A22" s="408"/>
      <c r="B22" s="4"/>
      <c r="C22" s="5"/>
      <c r="D22" s="22"/>
      <c r="E22" s="427" t="s">
        <v>179</v>
      </c>
      <c r="F22" s="198">
        <v>62</v>
      </c>
      <c r="G22" s="199">
        <v>43560</v>
      </c>
      <c r="H22" s="414">
        <v>233218.4</v>
      </c>
      <c r="I22" s="208"/>
    </row>
    <row r="23" spans="1:9" ht="18.75" customHeight="1">
      <c r="A23" s="408"/>
      <c r="B23" s="4"/>
      <c r="C23" s="5"/>
      <c r="D23" s="22"/>
      <c r="E23" s="427"/>
      <c r="F23" s="198"/>
      <c r="G23" s="199"/>
      <c r="H23" s="414"/>
      <c r="I23" s="208"/>
    </row>
    <row r="24" spans="1:9" ht="18.75" customHeight="1">
      <c r="A24" s="408"/>
      <c r="B24" s="4"/>
      <c r="C24" s="5"/>
      <c r="D24" s="22"/>
      <c r="E24" s="427"/>
      <c r="F24" s="198"/>
      <c r="G24" s="199"/>
      <c r="H24" s="413">
        <f>SUM(H25:H27)</f>
        <v>838377</v>
      </c>
      <c r="I24" s="208"/>
    </row>
    <row r="25" spans="1:9" ht="25.5" customHeight="1">
      <c r="A25" s="408" t="s">
        <v>180</v>
      </c>
      <c r="B25" s="4">
        <v>19</v>
      </c>
      <c r="C25" s="5">
        <v>43557</v>
      </c>
      <c r="D25" s="428">
        <v>838377</v>
      </c>
      <c r="E25" s="427" t="s">
        <v>181</v>
      </c>
      <c r="F25" s="198">
        <v>10</v>
      </c>
      <c r="G25" s="199">
        <v>43559</v>
      </c>
      <c r="H25" s="414">
        <v>265917.6</v>
      </c>
      <c r="I25" s="208"/>
    </row>
    <row r="26" spans="1:9" ht="25.5" customHeight="1">
      <c r="A26" s="408"/>
      <c r="B26" s="4"/>
      <c r="C26" s="5"/>
      <c r="D26" s="428"/>
      <c r="E26" s="427"/>
      <c r="F26" s="198">
        <v>12</v>
      </c>
      <c r="G26" s="199">
        <v>43560</v>
      </c>
      <c r="H26" s="414">
        <v>572459.4</v>
      </c>
      <c r="I26" s="208"/>
    </row>
    <row r="27" spans="1:9" ht="18.75" customHeight="1">
      <c r="A27" s="408"/>
      <c r="B27" s="4"/>
      <c r="C27" s="5"/>
      <c r="D27" s="22"/>
      <c r="E27" s="427"/>
      <c r="F27" s="198"/>
      <c r="G27" s="199"/>
      <c r="H27" s="414"/>
      <c r="I27" s="208"/>
    </row>
    <row r="28" spans="1:9" ht="23.25">
      <c r="A28" s="99" t="s">
        <v>15</v>
      </c>
      <c r="B28" s="100"/>
      <c r="C28" s="100"/>
      <c r="D28" s="97">
        <f>SUM(D13:D25)</f>
        <v>1226794.6</v>
      </c>
      <c r="E28" s="101"/>
      <c r="F28" s="100"/>
      <c r="G28" s="107"/>
      <c r="H28" s="98">
        <f>H13+H15+H20+H24</f>
        <v>1226794.6</v>
      </c>
      <c r="I28" s="33"/>
    </row>
    <row r="29" spans="1:9" ht="18.75">
      <c r="A29" s="43"/>
      <c r="B29" s="7"/>
      <c r="C29" s="7"/>
      <c r="D29" s="14"/>
      <c r="E29" s="28"/>
      <c r="F29" s="7"/>
      <c r="G29" s="6"/>
      <c r="H29" s="42"/>
      <c r="I29" s="33"/>
    </row>
    <row r="30" spans="1:9" ht="20.25">
      <c r="A30" s="583" t="s">
        <v>39</v>
      </c>
      <c r="B30" s="584"/>
      <c r="C30" s="584"/>
      <c r="D30" s="584"/>
      <c r="E30" s="584"/>
      <c r="F30" s="584"/>
      <c r="G30" s="584"/>
      <c r="H30" s="585"/>
      <c r="I30" s="33"/>
    </row>
    <row r="31" spans="1:9" ht="19.5" customHeight="1">
      <c r="A31" s="46" t="s">
        <v>47</v>
      </c>
      <c r="B31" s="126" t="s">
        <v>56</v>
      </c>
      <c r="C31" s="201">
        <v>43469</v>
      </c>
      <c r="D31" s="136">
        <v>10791</v>
      </c>
      <c r="E31" s="94" t="s">
        <v>48</v>
      </c>
      <c r="F31" s="19">
        <v>401</v>
      </c>
      <c r="G31" s="201">
        <v>43469</v>
      </c>
      <c r="H31" s="415">
        <v>6231</v>
      </c>
      <c r="I31" s="114" t="s">
        <v>108</v>
      </c>
    </row>
    <row r="32" spans="1:9" ht="19.5" customHeight="1">
      <c r="A32" s="46"/>
      <c r="B32" s="126"/>
      <c r="C32" s="201"/>
      <c r="D32" s="136"/>
      <c r="E32" s="94" t="s">
        <v>48</v>
      </c>
      <c r="F32" s="19">
        <v>202</v>
      </c>
      <c r="G32" s="201">
        <v>43517</v>
      </c>
      <c r="H32" s="415">
        <v>4560</v>
      </c>
      <c r="I32" s="114"/>
    </row>
    <row r="33" spans="1:9" ht="18.75" customHeight="1">
      <c r="A33" s="46"/>
      <c r="B33" s="126"/>
      <c r="C33" s="201"/>
      <c r="D33" s="136"/>
      <c r="E33" s="94"/>
      <c r="F33" s="19"/>
      <c r="G33" s="201"/>
      <c r="H33" s="415"/>
      <c r="I33" s="114"/>
    </row>
    <row r="34" spans="1:9" ht="35.25" customHeight="1">
      <c r="A34" s="46" t="s">
        <v>49</v>
      </c>
      <c r="B34" s="126" t="s">
        <v>57</v>
      </c>
      <c r="C34" s="201">
        <v>43481</v>
      </c>
      <c r="D34" s="136">
        <v>1407.27</v>
      </c>
      <c r="E34" s="94" t="s">
        <v>50</v>
      </c>
      <c r="F34" s="19">
        <v>124</v>
      </c>
      <c r="G34" s="201">
        <v>43482</v>
      </c>
      <c r="H34" s="415">
        <v>1407.27</v>
      </c>
      <c r="I34" s="114" t="s">
        <v>99</v>
      </c>
    </row>
    <row r="35" spans="1:9" ht="25.5">
      <c r="A35" s="46"/>
      <c r="B35" s="126"/>
      <c r="C35" s="201"/>
      <c r="D35" s="136">
        <v>3298.88</v>
      </c>
      <c r="E35" s="94" t="s">
        <v>50</v>
      </c>
      <c r="F35" s="19">
        <v>655</v>
      </c>
      <c r="G35" s="201">
        <v>43536</v>
      </c>
      <c r="H35" s="415">
        <v>3298.88</v>
      </c>
      <c r="I35" s="114" t="s">
        <v>169</v>
      </c>
    </row>
    <row r="36" spans="1:9" ht="18.75" customHeight="1">
      <c r="A36" s="46"/>
      <c r="B36" s="126"/>
      <c r="C36" s="201"/>
      <c r="D36" s="136"/>
      <c r="E36" s="94"/>
      <c r="F36" s="19"/>
      <c r="G36" s="201"/>
      <c r="H36" s="415"/>
      <c r="I36" s="114"/>
    </row>
    <row r="37" spans="1:9" ht="18.75" customHeight="1">
      <c r="A37" s="46" t="s">
        <v>51</v>
      </c>
      <c r="B37" s="126" t="s">
        <v>57</v>
      </c>
      <c r="C37" s="201">
        <v>43487</v>
      </c>
      <c r="D37" s="136">
        <v>18053.27</v>
      </c>
      <c r="E37" s="94" t="s">
        <v>52</v>
      </c>
      <c r="F37" s="19">
        <v>2</v>
      </c>
      <c r="G37" s="201">
        <v>43487</v>
      </c>
      <c r="H37" s="415">
        <v>18053.27</v>
      </c>
      <c r="I37" s="114"/>
    </row>
    <row r="38" spans="1:9" ht="18.75" customHeight="1">
      <c r="A38" s="46"/>
      <c r="B38" s="126"/>
      <c r="C38" s="201"/>
      <c r="D38" s="415">
        <v>10259.61</v>
      </c>
      <c r="E38" s="94" t="s">
        <v>52</v>
      </c>
      <c r="F38" s="19">
        <v>3</v>
      </c>
      <c r="G38" s="201">
        <v>43546</v>
      </c>
      <c r="H38" s="415">
        <v>10259.61</v>
      </c>
      <c r="I38" s="114"/>
    </row>
    <row r="39" spans="1:9" ht="18.75" customHeight="1">
      <c r="A39" s="46"/>
      <c r="B39" s="126"/>
      <c r="C39" s="201"/>
      <c r="D39" s="415">
        <v>2647.62</v>
      </c>
      <c r="E39" s="94" t="s">
        <v>52</v>
      </c>
      <c r="F39" s="19">
        <v>4</v>
      </c>
      <c r="G39" s="201">
        <v>43553</v>
      </c>
      <c r="H39" s="415">
        <v>2647.62</v>
      </c>
      <c r="I39" s="114"/>
    </row>
    <row r="40" spans="1:9" ht="18.75" customHeight="1">
      <c r="A40" s="46"/>
      <c r="B40" s="126"/>
      <c r="C40" s="201"/>
      <c r="D40" s="415">
        <v>4401.2</v>
      </c>
      <c r="E40" s="94" t="s">
        <v>52</v>
      </c>
      <c r="F40" s="19">
        <v>6</v>
      </c>
      <c r="G40" s="201">
        <v>43570</v>
      </c>
      <c r="H40" s="415">
        <v>4401.2</v>
      </c>
      <c r="I40" s="114"/>
    </row>
    <row r="41" spans="1:9" ht="18.75" customHeight="1">
      <c r="A41" s="46"/>
      <c r="B41" s="126"/>
      <c r="C41" s="201"/>
      <c r="D41" s="502">
        <v>20557.97</v>
      </c>
      <c r="E41" s="94" t="s">
        <v>52</v>
      </c>
      <c r="F41" s="19">
        <v>7</v>
      </c>
      <c r="G41" s="201">
        <v>43595</v>
      </c>
      <c r="H41" s="415">
        <v>20557.97</v>
      </c>
      <c r="I41" s="114"/>
    </row>
    <row r="42" spans="1:9" ht="18.75" customHeight="1">
      <c r="A42" s="46"/>
      <c r="B42" s="126"/>
      <c r="C42" s="201"/>
      <c r="D42" s="415">
        <v>3728.68</v>
      </c>
      <c r="E42" s="94" t="s">
        <v>52</v>
      </c>
      <c r="F42" s="19">
        <v>8</v>
      </c>
      <c r="G42" s="201">
        <v>43613</v>
      </c>
      <c r="H42" s="415">
        <v>3728.68</v>
      </c>
      <c r="I42" s="114"/>
    </row>
    <row r="43" spans="1:9" ht="17.25" customHeight="1">
      <c r="A43" s="46"/>
      <c r="B43" s="126"/>
      <c r="C43" s="201"/>
      <c r="D43" s="136"/>
      <c r="E43" s="94"/>
      <c r="F43" s="19"/>
      <c r="G43" s="201"/>
      <c r="H43" s="415"/>
      <c r="I43" s="114"/>
    </row>
    <row r="44" spans="1:9" ht="18.75" customHeight="1">
      <c r="A44" s="46" t="s">
        <v>54</v>
      </c>
      <c r="B44" s="126" t="s">
        <v>57</v>
      </c>
      <c r="C44" s="201">
        <v>43487</v>
      </c>
      <c r="D44" s="136">
        <v>3740</v>
      </c>
      <c r="E44" s="94" t="s">
        <v>55</v>
      </c>
      <c r="F44" s="19">
        <v>81129</v>
      </c>
      <c r="G44" s="201">
        <v>43487</v>
      </c>
      <c r="H44" s="415">
        <v>3740</v>
      </c>
      <c r="I44" s="114" t="s">
        <v>98</v>
      </c>
    </row>
    <row r="45" spans="1:9" ht="18.75" customHeight="1">
      <c r="A45" s="46"/>
      <c r="B45" s="126"/>
      <c r="C45" s="201"/>
      <c r="D45" s="136"/>
      <c r="E45" s="94"/>
      <c r="F45" s="19"/>
      <c r="G45" s="201"/>
      <c r="H45" s="415"/>
      <c r="I45" s="114"/>
    </row>
    <row r="46" spans="1:9" ht="18.75" customHeight="1">
      <c r="A46" s="46" t="s">
        <v>82</v>
      </c>
      <c r="B46" s="126" t="s">
        <v>84</v>
      </c>
      <c r="C46" s="201">
        <v>43500</v>
      </c>
      <c r="D46" s="136">
        <v>1200</v>
      </c>
      <c r="E46" s="94" t="s">
        <v>83</v>
      </c>
      <c r="F46" s="19">
        <v>4</v>
      </c>
      <c r="G46" s="201">
        <v>43500</v>
      </c>
      <c r="H46" s="415">
        <v>1200</v>
      </c>
      <c r="I46" s="114" t="s">
        <v>97</v>
      </c>
    </row>
    <row r="47" spans="1:9" ht="18.75" customHeight="1">
      <c r="A47" s="46"/>
      <c r="B47" s="126"/>
      <c r="C47" s="201"/>
      <c r="D47" s="136"/>
      <c r="E47" s="94"/>
      <c r="F47" s="19"/>
      <c r="G47" s="201"/>
      <c r="H47" s="415"/>
      <c r="I47" s="114"/>
    </row>
    <row r="48" spans="1:9" ht="18.75" customHeight="1">
      <c r="A48" s="46" t="s">
        <v>85</v>
      </c>
      <c r="B48" s="126" t="s">
        <v>86</v>
      </c>
      <c r="C48" s="201">
        <v>43497</v>
      </c>
      <c r="D48" s="136">
        <v>142.8</v>
      </c>
      <c r="E48" s="94" t="s">
        <v>87</v>
      </c>
      <c r="F48" s="19">
        <v>2811</v>
      </c>
      <c r="G48" s="201">
        <v>43497</v>
      </c>
      <c r="H48" s="415">
        <v>142.8</v>
      </c>
      <c r="I48" s="114"/>
    </row>
    <row r="49" spans="1:9" ht="18.75" customHeight="1">
      <c r="A49" s="46"/>
      <c r="B49" s="126"/>
      <c r="C49" s="201"/>
      <c r="D49" s="136"/>
      <c r="E49" s="94"/>
      <c r="F49" s="19"/>
      <c r="G49" s="201"/>
      <c r="H49" s="415"/>
      <c r="I49" s="114"/>
    </row>
    <row r="50" spans="1:9" ht="38.25" customHeight="1">
      <c r="A50" s="209" t="s">
        <v>104</v>
      </c>
      <c r="B50" s="126" t="s">
        <v>107</v>
      </c>
      <c r="C50" s="201">
        <v>43497</v>
      </c>
      <c r="D50" s="136">
        <v>1604</v>
      </c>
      <c r="E50" s="94" t="s">
        <v>105</v>
      </c>
      <c r="F50" s="19">
        <v>184</v>
      </c>
      <c r="G50" s="201">
        <v>43501</v>
      </c>
      <c r="H50" s="415">
        <v>1604</v>
      </c>
      <c r="I50" s="114" t="s">
        <v>106</v>
      </c>
    </row>
    <row r="51" spans="1:9" ht="18.75" customHeight="1">
      <c r="A51" s="209"/>
      <c r="B51" s="126"/>
      <c r="C51" s="201"/>
      <c r="D51" s="136"/>
      <c r="E51" s="94"/>
      <c r="F51" s="19"/>
      <c r="G51" s="201"/>
      <c r="H51" s="415"/>
      <c r="I51" s="114"/>
    </row>
    <row r="52" spans="1:9" ht="18.75" customHeight="1">
      <c r="A52" s="46" t="s">
        <v>170</v>
      </c>
      <c r="B52" s="126"/>
      <c r="C52" s="21"/>
      <c r="D52" s="136">
        <v>8125</v>
      </c>
      <c r="E52" s="94" t="s">
        <v>171</v>
      </c>
      <c r="F52" s="19">
        <v>6</v>
      </c>
      <c r="G52" s="201">
        <v>43536</v>
      </c>
      <c r="H52" s="415">
        <v>1025</v>
      </c>
      <c r="I52" s="114"/>
    </row>
    <row r="53" spans="1:9" ht="18.75" customHeight="1">
      <c r="A53" s="46"/>
      <c r="B53" s="126"/>
      <c r="C53" s="21"/>
      <c r="D53" s="136"/>
      <c r="E53" s="94" t="s">
        <v>171</v>
      </c>
      <c r="F53" s="19">
        <v>44</v>
      </c>
      <c r="G53" s="201">
        <v>43536</v>
      </c>
      <c r="H53" s="415">
        <v>150</v>
      </c>
      <c r="I53" s="114"/>
    </row>
    <row r="54" spans="1:9" ht="18.75" customHeight="1">
      <c r="A54" s="46"/>
      <c r="B54" s="126"/>
      <c r="C54" s="21"/>
      <c r="D54" s="136"/>
      <c r="E54" s="94" t="s">
        <v>171</v>
      </c>
      <c r="F54" s="19">
        <v>41</v>
      </c>
      <c r="G54" s="201">
        <v>43537</v>
      </c>
      <c r="H54" s="415">
        <v>530</v>
      </c>
      <c r="I54" s="114"/>
    </row>
    <row r="55" spans="1:9" ht="18.75" customHeight="1">
      <c r="A55" s="46"/>
      <c r="B55" s="126"/>
      <c r="C55" s="21"/>
      <c r="D55" s="136"/>
      <c r="E55" s="94" t="s">
        <v>171</v>
      </c>
      <c r="F55" s="19">
        <v>19</v>
      </c>
      <c r="G55" s="201">
        <v>43536</v>
      </c>
      <c r="H55" s="415">
        <v>180</v>
      </c>
      <c r="I55" s="114"/>
    </row>
    <row r="56" spans="1:9" ht="18.75" customHeight="1">
      <c r="A56" s="46"/>
      <c r="B56" s="126"/>
      <c r="C56" s="21"/>
      <c r="D56" s="136"/>
      <c r="E56" s="94" t="s">
        <v>171</v>
      </c>
      <c r="F56" s="19">
        <v>247</v>
      </c>
      <c r="G56" s="201">
        <v>43537</v>
      </c>
      <c r="H56" s="415">
        <v>900</v>
      </c>
      <c r="I56" s="114"/>
    </row>
    <row r="57" spans="1:9" ht="18.75" customHeight="1">
      <c r="A57" s="46"/>
      <c r="B57" s="126"/>
      <c r="C57" s="21"/>
      <c r="D57" s="136"/>
      <c r="E57" s="94" t="s">
        <v>171</v>
      </c>
      <c r="F57" s="19">
        <v>77</v>
      </c>
      <c r="G57" s="201">
        <v>43592</v>
      </c>
      <c r="H57" s="415">
        <v>5340</v>
      </c>
      <c r="I57" s="114"/>
    </row>
    <row r="58" spans="1:9" ht="18.75" customHeight="1">
      <c r="A58" s="46"/>
      <c r="B58" s="126"/>
      <c r="C58" s="21"/>
      <c r="D58" s="136"/>
      <c r="E58" s="94"/>
      <c r="F58" s="19"/>
      <c r="G58" s="201"/>
      <c r="H58" s="415"/>
      <c r="I58" s="114"/>
    </row>
    <row r="59" spans="1:9" ht="18.75" customHeight="1">
      <c r="A59" s="46" t="s">
        <v>201</v>
      </c>
      <c r="B59" s="126"/>
      <c r="C59" s="21">
        <v>43565</v>
      </c>
      <c r="D59" s="136">
        <v>1020</v>
      </c>
      <c r="E59" s="94" t="s">
        <v>202</v>
      </c>
      <c r="F59" s="19">
        <v>252978</v>
      </c>
      <c r="G59" s="201">
        <v>43565</v>
      </c>
      <c r="H59" s="415">
        <v>1020</v>
      </c>
      <c r="I59" s="114" t="s">
        <v>203</v>
      </c>
    </row>
    <row r="60" spans="1:9" ht="18.75" customHeight="1">
      <c r="A60" s="46"/>
      <c r="B60" s="126"/>
      <c r="C60" s="21"/>
      <c r="D60" s="136"/>
      <c r="E60" s="94"/>
      <c r="F60" s="19"/>
      <c r="G60" s="201"/>
      <c r="H60" s="415"/>
      <c r="I60" s="114"/>
    </row>
    <row r="61" spans="1:9" ht="18.75" customHeight="1">
      <c r="A61" s="46" t="s">
        <v>204</v>
      </c>
      <c r="B61" s="126" t="s">
        <v>206</v>
      </c>
      <c r="C61" s="21">
        <v>43573</v>
      </c>
      <c r="D61" s="136">
        <v>1650</v>
      </c>
      <c r="E61" s="94" t="s">
        <v>205</v>
      </c>
      <c r="F61" s="19">
        <v>720</v>
      </c>
      <c r="G61" s="201">
        <v>43573</v>
      </c>
      <c r="H61" s="415">
        <v>1650</v>
      </c>
      <c r="I61" s="114" t="s">
        <v>97</v>
      </c>
    </row>
    <row r="62" spans="1:9" ht="18.75" customHeight="1">
      <c r="A62" s="46"/>
      <c r="B62" s="126"/>
      <c r="C62" s="21"/>
      <c r="D62" s="136"/>
      <c r="E62" s="94"/>
      <c r="F62" s="19"/>
      <c r="G62" s="201"/>
      <c r="H62" s="415"/>
      <c r="I62" s="114"/>
    </row>
    <row r="63" spans="1:9" ht="18.75" customHeight="1">
      <c r="A63" s="46" t="s">
        <v>216</v>
      </c>
      <c r="B63" s="126"/>
      <c r="C63" s="21"/>
      <c r="D63" s="136">
        <v>598.74</v>
      </c>
      <c r="E63" s="94" t="s">
        <v>221</v>
      </c>
      <c r="F63" s="19">
        <v>1566</v>
      </c>
      <c r="G63" s="201">
        <v>43565</v>
      </c>
      <c r="H63" s="415">
        <v>598.74</v>
      </c>
      <c r="I63" s="114"/>
    </row>
    <row r="64" spans="1:9" ht="18.75" customHeight="1">
      <c r="A64" s="46"/>
      <c r="B64" s="126"/>
      <c r="C64" s="21"/>
      <c r="D64" s="136">
        <v>1347.36</v>
      </c>
      <c r="E64" s="94" t="s">
        <v>221</v>
      </c>
      <c r="F64" s="19">
        <v>2751</v>
      </c>
      <c r="G64" s="201">
        <v>43647</v>
      </c>
      <c r="H64" s="415">
        <v>1347.36</v>
      </c>
      <c r="I64" s="114"/>
    </row>
    <row r="65" spans="1:9" ht="18.75" customHeight="1">
      <c r="A65" s="46"/>
      <c r="B65" s="126"/>
      <c r="C65" s="21"/>
      <c r="D65" s="136">
        <v>501.12</v>
      </c>
      <c r="E65" s="94" t="s">
        <v>221</v>
      </c>
      <c r="F65" s="19">
        <v>2807</v>
      </c>
      <c r="G65" s="201">
        <v>43651</v>
      </c>
      <c r="H65" s="415">
        <v>501.12</v>
      </c>
      <c r="I65" s="114"/>
    </row>
    <row r="66" spans="1:9" ht="18.75" customHeight="1">
      <c r="A66" s="46"/>
      <c r="B66" s="126"/>
      <c r="C66" s="21"/>
      <c r="D66" s="136"/>
      <c r="E66" s="94"/>
      <c r="F66" s="19"/>
      <c r="G66" s="201"/>
      <c r="H66" s="415"/>
      <c r="I66" s="114"/>
    </row>
    <row r="67" spans="1:9" ht="18.75" customHeight="1">
      <c r="A67" s="46" t="s">
        <v>219</v>
      </c>
      <c r="B67" s="126"/>
      <c r="C67" s="21"/>
      <c r="D67" s="136">
        <v>5796.96</v>
      </c>
      <c r="E67" s="94" t="s">
        <v>220</v>
      </c>
      <c r="F67" s="19">
        <v>97659</v>
      </c>
      <c r="G67" s="201">
        <v>43587</v>
      </c>
      <c r="H67" s="415">
        <v>5796.96</v>
      </c>
      <c r="I67" s="114"/>
    </row>
    <row r="68" spans="1:9" ht="18.75" customHeight="1">
      <c r="A68" s="46"/>
      <c r="B68" s="126"/>
      <c r="C68" s="21"/>
      <c r="D68" s="136"/>
      <c r="E68" s="94"/>
      <c r="F68" s="19"/>
      <c r="G68" s="201"/>
      <c r="H68" s="415"/>
      <c r="I68" s="114"/>
    </row>
    <row r="69" spans="1:9" ht="18.75" customHeight="1">
      <c r="A69" s="46" t="s">
        <v>222</v>
      </c>
      <c r="B69" s="126"/>
      <c r="C69" s="21"/>
      <c r="D69" s="136">
        <v>470</v>
      </c>
      <c r="E69" s="94" t="s">
        <v>223</v>
      </c>
      <c r="F69" s="19">
        <v>2157</v>
      </c>
      <c r="G69" s="201">
        <v>43605</v>
      </c>
      <c r="H69" s="415">
        <v>470</v>
      </c>
      <c r="I69" s="114"/>
    </row>
    <row r="70" spans="1:9" ht="18.75" customHeight="1">
      <c r="A70" s="46"/>
      <c r="B70" s="126"/>
      <c r="C70" s="21"/>
      <c r="D70" s="415">
        <v>575</v>
      </c>
      <c r="E70" s="94" t="s">
        <v>223</v>
      </c>
      <c r="F70" s="19">
        <v>2559</v>
      </c>
      <c r="G70" s="201">
        <v>43609</v>
      </c>
      <c r="H70" s="415">
        <v>575</v>
      </c>
      <c r="I70" s="114"/>
    </row>
    <row r="71" spans="1:9" ht="18.75" customHeight="1">
      <c r="A71" s="46"/>
      <c r="B71" s="126"/>
      <c r="C71" s="21"/>
      <c r="D71" s="415">
        <v>395</v>
      </c>
      <c r="E71" s="94" t="s">
        <v>235</v>
      </c>
      <c r="F71" s="19">
        <v>54</v>
      </c>
      <c r="G71" s="201">
        <v>43648</v>
      </c>
      <c r="H71" s="415">
        <v>395</v>
      </c>
      <c r="I71" s="114"/>
    </row>
    <row r="72" spans="1:9" ht="18.75" customHeight="1">
      <c r="A72" s="46"/>
      <c r="B72" s="126"/>
      <c r="C72" s="21"/>
      <c r="D72" s="136"/>
      <c r="E72" s="94"/>
      <c r="F72" s="19"/>
      <c r="G72" s="201"/>
      <c r="H72" s="415"/>
      <c r="I72" s="114"/>
    </row>
    <row r="73" spans="1:9" ht="18.75" customHeight="1">
      <c r="A73" s="46" t="s">
        <v>224</v>
      </c>
      <c r="B73" s="126"/>
      <c r="C73" s="21"/>
      <c r="D73" s="136">
        <v>7260</v>
      </c>
      <c r="E73" s="94" t="s">
        <v>223</v>
      </c>
      <c r="F73" s="19">
        <v>89</v>
      </c>
      <c r="G73" s="201">
        <v>43599</v>
      </c>
      <c r="H73" s="415">
        <v>7260</v>
      </c>
      <c r="I73" s="114"/>
    </row>
    <row r="74" spans="1:9" ht="18.75" customHeight="1">
      <c r="A74" s="46"/>
      <c r="B74" s="126"/>
      <c r="C74" s="21"/>
      <c r="D74" s="136"/>
      <c r="E74" s="94"/>
      <c r="F74" s="19"/>
      <c r="G74" s="201"/>
      <c r="H74" s="415"/>
      <c r="I74" s="114"/>
    </row>
    <row r="75" spans="1:9" ht="18.75" customHeight="1">
      <c r="A75" s="46" t="s">
        <v>225</v>
      </c>
      <c r="B75" s="126"/>
      <c r="C75" s="21"/>
      <c r="D75" s="136">
        <v>4422.48</v>
      </c>
      <c r="E75" s="94" t="s">
        <v>226</v>
      </c>
      <c r="F75" s="19">
        <v>22</v>
      </c>
      <c r="G75" s="201">
        <v>43623</v>
      </c>
      <c r="H75" s="415">
        <v>4422.48</v>
      </c>
      <c r="I75" s="114"/>
    </row>
    <row r="76" spans="1:9" ht="18.75" customHeight="1">
      <c r="A76" s="46"/>
      <c r="B76" s="126"/>
      <c r="C76" s="21"/>
      <c r="D76" s="136"/>
      <c r="E76" s="94"/>
      <c r="F76" s="19"/>
      <c r="G76" s="201"/>
      <c r="H76" s="415"/>
      <c r="I76" s="114"/>
    </row>
    <row r="77" spans="1:9" ht="18.75" customHeight="1">
      <c r="A77" s="46" t="s">
        <v>227</v>
      </c>
      <c r="B77" s="126"/>
      <c r="C77" s="21"/>
      <c r="D77" s="136">
        <v>2187.71</v>
      </c>
      <c r="E77" s="94" t="s">
        <v>214</v>
      </c>
      <c r="F77" s="19">
        <v>228</v>
      </c>
      <c r="G77" s="201">
        <v>43634</v>
      </c>
      <c r="H77" s="415">
        <v>2187.71</v>
      </c>
      <c r="I77" s="114"/>
    </row>
    <row r="78" spans="1:9" ht="18.75" customHeight="1">
      <c r="A78" s="46"/>
      <c r="B78" s="126"/>
      <c r="C78" s="21"/>
      <c r="D78" s="136"/>
      <c r="E78" s="94"/>
      <c r="F78" s="19"/>
      <c r="G78" s="201"/>
      <c r="H78" s="415"/>
      <c r="I78" s="114"/>
    </row>
    <row r="79" spans="1:9" ht="18.75" customHeight="1">
      <c r="A79" s="46" t="s">
        <v>232</v>
      </c>
      <c r="B79" s="126"/>
      <c r="C79" s="21"/>
      <c r="D79" s="136">
        <v>5368.08</v>
      </c>
      <c r="E79" s="94" t="s">
        <v>233</v>
      </c>
      <c r="F79" s="19">
        <v>923</v>
      </c>
      <c r="G79" s="201">
        <v>43637</v>
      </c>
      <c r="H79" s="136">
        <v>5368.08</v>
      </c>
      <c r="I79" s="114"/>
    </row>
    <row r="80" spans="1:9" ht="18.75" customHeight="1">
      <c r="A80" s="46"/>
      <c r="B80" s="126"/>
      <c r="C80" s="21"/>
      <c r="D80" s="136"/>
      <c r="E80" s="94"/>
      <c r="F80" s="19"/>
      <c r="G80" s="201"/>
      <c r="H80" s="136"/>
      <c r="I80" s="114"/>
    </row>
    <row r="81" spans="1:9" ht="18.75" customHeight="1">
      <c r="A81" s="46" t="s">
        <v>173</v>
      </c>
      <c r="B81" s="126"/>
      <c r="C81" s="21"/>
      <c r="D81" s="136">
        <v>1471.9</v>
      </c>
      <c r="E81" s="94" t="s">
        <v>240</v>
      </c>
      <c r="F81" s="19" t="s">
        <v>241</v>
      </c>
      <c r="G81" s="201">
        <v>43665</v>
      </c>
      <c r="H81" s="136">
        <v>1471.9</v>
      </c>
      <c r="I81" s="114"/>
    </row>
    <row r="82" spans="1:9" ht="18.75" customHeight="1">
      <c r="A82" s="46"/>
      <c r="B82" s="126"/>
      <c r="C82" s="21"/>
      <c r="D82" s="136">
        <v>309.08</v>
      </c>
      <c r="E82" s="94" t="s">
        <v>240</v>
      </c>
      <c r="F82" s="19" t="s">
        <v>252</v>
      </c>
      <c r="G82" s="201">
        <v>43654</v>
      </c>
      <c r="H82" s="136">
        <v>309.08</v>
      </c>
      <c r="I82" s="114"/>
    </row>
    <row r="83" spans="1:9" ht="18.75" customHeight="1">
      <c r="A83" s="46"/>
      <c r="B83" s="126"/>
      <c r="C83" s="21"/>
      <c r="D83" s="136"/>
      <c r="E83" s="94"/>
      <c r="F83" s="19"/>
      <c r="G83" s="201"/>
      <c r="H83" s="136"/>
      <c r="I83" s="114"/>
    </row>
    <row r="84" spans="1:9" ht="18.75" customHeight="1">
      <c r="A84" s="46" t="s">
        <v>253</v>
      </c>
      <c r="B84" s="126"/>
      <c r="C84" s="21"/>
      <c r="D84" s="136">
        <v>985.98</v>
      </c>
      <c r="E84" s="94" t="s">
        <v>254</v>
      </c>
      <c r="F84" s="19">
        <v>4518762</v>
      </c>
      <c r="G84" s="201">
        <v>43651</v>
      </c>
      <c r="H84" s="136">
        <v>985.98</v>
      </c>
      <c r="I84" s="114"/>
    </row>
    <row r="85" spans="1:9" ht="18.75" customHeight="1">
      <c r="A85" s="46"/>
      <c r="B85" s="126"/>
      <c r="C85" s="21"/>
      <c r="D85" s="136"/>
      <c r="E85" s="94"/>
      <c r="F85" s="19"/>
      <c r="G85" s="201"/>
      <c r="H85" s="415"/>
      <c r="I85" s="114"/>
    </row>
    <row r="86" spans="1:9" ht="23.25">
      <c r="A86" s="99" t="s">
        <v>38</v>
      </c>
      <c r="B86" s="102"/>
      <c r="C86" s="103"/>
      <c r="D86" s="97">
        <f>SUM(D31:D85)</f>
        <v>124316.71</v>
      </c>
      <c r="E86" s="104"/>
      <c r="F86" s="105"/>
      <c r="G86" s="106"/>
      <c r="H86" s="416">
        <f>SUM(H31:H85)</f>
        <v>124316.71</v>
      </c>
      <c r="I86" s="34"/>
    </row>
    <row r="87" spans="1:9" ht="23.25">
      <c r="A87" s="409"/>
      <c r="B87" s="178"/>
      <c r="C87" s="179"/>
      <c r="D87" s="180"/>
      <c r="E87" s="183"/>
      <c r="F87" s="181"/>
      <c r="G87" s="182"/>
      <c r="H87" s="417"/>
      <c r="I87" s="34"/>
    </row>
    <row r="88" spans="1:9" ht="18.75">
      <c r="A88" s="510" t="s">
        <v>90</v>
      </c>
      <c r="B88" s="511" t="s">
        <v>92</v>
      </c>
      <c r="C88" s="512">
        <v>43501</v>
      </c>
      <c r="D88" s="14">
        <v>1590</v>
      </c>
      <c r="E88" s="513" t="s">
        <v>89</v>
      </c>
      <c r="F88" s="514">
        <v>24</v>
      </c>
      <c r="G88" s="504">
        <v>43501</v>
      </c>
      <c r="H88" s="222">
        <v>1590</v>
      </c>
      <c r="I88" s="204" t="s">
        <v>100</v>
      </c>
    </row>
    <row r="89" spans="1:9" ht="23.25">
      <c r="A89" s="429"/>
      <c r="B89" s="187"/>
      <c r="C89" s="186"/>
      <c r="D89" s="14">
        <v>6328</v>
      </c>
      <c r="E89" s="513" t="s">
        <v>89</v>
      </c>
      <c r="F89" s="514">
        <v>138</v>
      </c>
      <c r="G89" s="504">
        <v>43595</v>
      </c>
      <c r="H89" s="222">
        <v>6328</v>
      </c>
      <c r="I89" s="204"/>
    </row>
    <row r="90" spans="1:9" ht="23.25">
      <c r="A90" s="429"/>
      <c r="B90" s="187"/>
      <c r="C90" s="186"/>
      <c r="D90" s="222">
        <v>3418</v>
      </c>
      <c r="E90" s="513" t="s">
        <v>89</v>
      </c>
      <c r="F90" s="514">
        <v>161</v>
      </c>
      <c r="G90" s="504">
        <v>43623</v>
      </c>
      <c r="H90" s="222">
        <v>3418</v>
      </c>
      <c r="I90" s="204"/>
    </row>
    <row r="91" spans="1:9" ht="23.25">
      <c r="A91" s="429"/>
      <c r="B91" s="187"/>
      <c r="C91" s="186"/>
      <c r="D91" s="515">
        <v>1320</v>
      </c>
      <c r="E91" s="513" t="s">
        <v>89</v>
      </c>
      <c r="F91" s="514">
        <v>186</v>
      </c>
      <c r="G91" s="504">
        <v>43636</v>
      </c>
      <c r="H91" s="222">
        <v>1320</v>
      </c>
      <c r="I91" s="204"/>
    </row>
    <row r="92" spans="1:9" ht="23.25">
      <c r="A92" s="429"/>
      <c r="B92" s="187"/>
      <c r="C92" s="186"/>
      <c r="D92" s="515"/>
      <c r="E92" s="184"/>
      <c r="F92" s="185"/>
      <c r="G92" s="504"/>
      <c r="H92" s="417"/>
      <c r="I92" s="204"/>
    </row>
    <row r="93" spans="1:9" ht="23.25">
      <c r="A93" s="408" t="s">
        <v>123</v>
      </c>
      <c r="B93" s="187"/>
      <c r="C93" s="186"/>
      <c r="D93" s="515">
        <v>4929.8</v>
      </c>
      <c r="E93" s="513" t="s">
        <v>89</v>
      </c>
      <c r="F93" s="514">
        <v>3726</v>
      </c>
      <c r="G93" s="504">
        <v>43623</v>
      </c>
      <c r="H93" s="222">
        <v>4929.8</v>
      </c>
      <c r="I93" s="204"/>
    </row>
    <row r="94" spans="1:9" ht="23.25">
      <c r="A94" s="429"/>
      <c r="B94" s="187"/>
      <c r="C94" s="186"/>
      <c r="D94" s="14"/>
      <c r="E94" s="184"/>
      <c r="F94" s="185"/>
      <c r="G94" s="504"/>
      <c r="H94" s="417"/>
      <c r="I94" s="204"/>
    </row>
    <row r="95" spans="1:9" ht="37.5">
      <c r="A95" s="408" t="s">
        <v>88</v>
      </c>
      <c r="B95" s="192" t="s">
        <v>91</v>
      </c>
      <c r="C95" s="193">
        <v>43500</v>
      </c>
      <c r="D95" s="23">
        <v>3880.64</v>
      </c>
      <c r="E95" s="432" t="s">
        <v>89</v>
      </c>
      <c r="F95" s="433">
        <v>465</v>
      </c>
      <c r="G95" s="504">
        <v>43595</v>
      </c>
      <c r="H95" s="42">
        <v>3880.64</v>
      </c>
      <c r="I95" s="204"/>
    </row>
    <row r="96" spans="1:9" ht="23.25">
      <c r="A96" s="408"/>
      <c r="B96" s="192"/>
      <c r="C96" s="193"/>
      <c r="D96" s="23">
        <v>8674.49</v>
      </c>
      <c r="E96" s="432" t="s">
        <v>89</v>
      </c>
      <c r="F96" s="433">
        <v>613</v>
      </c>
      <c r="G96" s="504">
        <v>43635</v>
      </c>
      <c r="H96" s="23">
        <v>8674.49</v>
      </c>
      <c r="I96" s="204"/>
    </row>
    <row r="97" spans="1:9" ht="23.25">
      <c r="A97" s="408"/>
      <c r="B97" s="192"/>
      <c r="C97" s="193"/>
      <c r="D97" s="23">
        <v>791.8</v>
      </c>
      <c r="E97" s="432" t="s">
        <v>234</v>
      </c>
      <c r="F97" s="433">
        <v>614</v>
      </c>
      <c r="G97" s="504">
        <v>43635</v>
      </c>
      <c r="H97" s="23">
        <v>791.8</v>
      </c>
      <c r="I97" s="204"/>
    </row>
    <row r="98" spans="1:9" ht="23.25">
      <c r="A98" s="408"/>
      <c r="B98" s="192"/>
      <c r="C98" s="193"/>
      <c r="D98" s="23">
        <v>5354.28</v>
      </c>
      <c r="E98" s="432" t="s">
        <v>251</v>
      </c>
      <c r="F98" s="433">
        <v>686</v>
      </c>
      <c r="G98" s="504">
        <v>43654</v>
      </c>
      <c r="H98" s="23">
        <v>5354.28</v>
      </c>
      <c r="I98" s="204"/>
    </row>
    <row r="99" spans="1:9" ht="23.25">
      <c r="A99" s="408"/>
      <c r="B99" s="192"/>
      <c r="C99" s="193"/>
      <c r="D99" s="23"/>
      <c r="E99" s="432"/>
      <c r="F99" s="433"/>
      <c r="G99" s="504"/>
      <c r="H99" s="42"/>
      <c r="I99" s="204"/>
    </row>
    <row r="100" spans="1:9" ht="36" customHeight="1">
      <c r="A100" s="408" t="s">
        <v>218</v>
      </c>
      <c r="B100" s="192"/>
      <c r="C100" s="193"/>
      <c r="D100" s="23">
        <v>3450</v>
      </c>
      <c r="E100" s="503" t="s">
        <v>217</v>
      </c>
      <c r="F100" s="433">
        <v>570</v>
      </c>
      <c r="G100" s="504">
        <v>43592</v>
      </c>
      <c r="H100" s="42">
        <v>3450</v>
      </c>
      <c r="I100" s="204"/>
    </row>
    <row r="101" spans="1:9" ht="36" customHeight="1">
      <c r="A101" s="408"/>
      <c r="B101" s="192"/>
      <c r="C101" s="193"/>
      <c r="D101" s="23">
        <v>3525</v>
      </c>
      <c r="E101" s="503" t="s">
        <v>250</v>
      </c>
      <c r="F101" s="433">
        <v>853</v>
      </c>
      <c r="G101" s="504">
        <v>43664</v>
      </c>
      <c r="H101" s="42">
        <v>3525</v>
      </c>
      <c r="I101" s="204"/>
    </row>
    <row r="102" spans="1:9" ht="18.75" customHeight="1">
      <c r="A102" s="408"/>
      <c r="B102" s="192"/>
      <c r="C102" s="193"/>
      <c r="D102" s="23"/>
      <c r="E102" s="503"/>
      <c r="F102" s="433"/>
      <c r="G102" s="504"/>
      <c r="H102" s="42"/>
      <c r="I102" s="204"/>
    </row>
    <row r="103" spans="1:9" ht="27" customHeight="1">
      <c r="A103" s="408" t="s">
        <v>228</v>
      </c>
      <c r="B103" s="192"/>
      <c r="C103" s="193"/>
      <c r="D103" s="23">
        <v>99</v>
      </c>
      <c r="E103" s="503" t="s">
        <v>229</v>
      </c>
      <c r="F103" s="433">
        <v>16508</v>
      </c>
      <c r="G103" s="504">
        <v>43627</v>
      </c>
      <c r="H103" s="42">
        <v>99</v>
      </c>
      <c r="I103" s="204" t="s">
        <v>230</v>
      </c>
    </row>
    <row r="104" spans="1:9" ht="23.25">
      <c r="A104" s="409"/>
      <c r="B104" s="178"/>
      <c r="C104" s="179"/>
      <c r="D104" s="14">
        <v>7617.84</v>
      </c>
      <c r="E104" s="96" t="s">
        <v>231</v>
      </c>
      <c r="F104" s="425">
        <v>16507</v>
      </c>
      <c r="G104" s="509">
        <v>43629</v>
      </c>
      <c r="H104" s="14">
        <v>7617.84</v>
      </c>
      <c r="I104" s="204"/>
    </row>
    <row r="105" spans="1:9" ht="27" customHeight="1">
      <c r="A105" s="99" t="s">
        <v>1</v>
      </c>
      <c r="B105" s="188"/>
      <c r="C105" s="188"/>
      <c r="D105" s="191">
        <f>SUM(D88:D104)</f>
        <v>50978.850000000006</v>
      </c>
      <c r="E105" s="189"/>
      <c r="F105" s="188"/>
      <c r="G105" s="190"/>
      <c r="H105" s="98">
        <f>SUM(H88:H104)</f>
        <v>50978.850000000006</v>
      </c>
      <c r="I105" s="205"/>
    </row>
    <row r="106" spans="1:9" ht="42" customHeight="1">
      <c r="A106" s="50" t="s">
        <v>13</v>
      </c>
      <c r="B106" s="51"/>
      <c r="C106" s="51"/>
      <c r="D106" s="52">
        <f>D28+D86+D105</f>
        <v>1402090.1600000001</v>
      </c>
      <c r="E106" s="53"/>
      <c r="F106" s="51"/>
      <c r="G106" s="54"/>
      <c r="H106" s="121">
        <f>H28+H86+H105</f>
        <v>1402090.1600000001</v>
      </c>
      <c r="I106" s="204"/>
    </row>
    <row r="107" spans="1:9" s="1" customFormat="1" ht="20.25" customHeight="1">
      <c r="A107" s="132"/>
      <c r="B107" s="127"/>
      <c r="C107" s="127"/>
      <c r="D107" s="128"/>
      <c r="E107" s="129"/>
      <c r="F107" s="127"/>
      <c r="G107" s="130"/>
      <c r="H107" s="131"/>
      <c r="I107" s="204"/>
    </row>
    <row r="108" spans="1:9" ht="25.5" customHeight="1">
      <c r="A108" s="586" t="s">
        <v>46</v>
      </c>
      <c r="B108" s="587"/>
      <c r="C108" s="587"/>
      <c r="D108" s="587"/>
      <c r="E108" s="587"/>
      <c r="F108" s="587"/>
      <c r="G108" s="587"/>
      <c r="H108" s="588"/>
      <c r="I108" s="204"/>
    </row>
    <row r="109" spans="1:11" ht="51" customHeight="1">
      <c r="A109" s="46" t="s">
        <v>65</v>
      </c>
      <c r="B109" s="126" t="s">
        <v>56</v>
      </c>
      <c r="C109" s="21">
        <v>43496</v>
      </c>
      <c r="D109" s="136">
        <v>19000</v>
      </c>
      <c r="E109" s="94" t="s">
        <v>96</v>
      </c>
      <c r="F109" s="19">
        <v>1</v>
      </c>
      <c r="G109" s="21">
        <v>43496</v>
      </c>
      <c r="H109" s="415">
        <v>19000</v>
      </c>
      <c r="I109" s="206"/>
      <c r="J109" s="203"/>
      <c r="K109" s="203"/>
    </row>
    <row r="110" spans="1:9" ht="23.25" customHeight="1">
      <c r="A110" s="46"/>
      <c r="B110" s="126"/>
      <c r="C110" s="21"/>
      <c r="D110" s="136"/>
      <c r="E110" s="94"/>
      <c r="F110" s="19"/>
      <c r="G110" s="21"/>
      <c r="H110" s="415"/>
      <c r="I110" s="204"/>
    </row>
    <row r="111" spans="1:9" ht="51" customHeight="1">
      <c r="A111" s="408" t="s">
        <v>88</v>
      </c>
      <c r="B111" s="508" t="s">
        <v>91</v>
      </c>
      <c r="C111" s="434">
        <v>43500</v>
      </c>
      <c r="D111" s="23">
        <v>2662.16</v>
      </c>
      <c r="E111" s="432" t="s">
        <v>89</v>
      </c>
      <c r="F111" s="433">
        <v>60</v>
      </c>
      <c r="G111" s="434">
        <v>43500</v>
      </c>
      <c r="H111" s="42">
        <v>2662.16</v>
      </c>
      <c r="I111" s="207" t="s">
        <v>100</v>
      </c>
    </row>
    <row r="112" spans="1:9" ht="18.75" customHeight="1">
      <c r="A112" s="408"/>
      <c r="B112" s="211" t="s">
        <v>124</v>
      </c>
      <c r="C112" s="212">
        <v>43529</v>
      </c>
      <c r="D112" s="507">
        <v>770.4</v>
      </c>
      <c r="E112" s="432" t="s">
        <v>125</v>
      </c>
      <c r="F112" s="433">
        <v>167</v>
      </c>
      <c r="G112" s="434">
        <v>43529</v>
      </c>
      <c r="H112" s="42">
        <v>770.4</v>
      </c>
      <c r="I112" s="207" t="s">
        <v>117</v>
      </c>
    </row>
    <row r="113" spans="1:9" ht="18.75" customHeight="1">
      <c r="A113" s="408"/>
      <c r="B113" s="211" t="s">
        <v>124</v>
      </c>
      <c r="C113" s="212">
        <v>43529</v>
      </c>
      <c r="D113" s="507">
        <v>9287.6</v>
      </c>
      <c r="E113" s="432" t="s">
        <v>89</v>
      </c>
      <c r="F113" s="433">
        <v>166</v>
      </c>
      <c r="G113" s="434">
        <v>43529</v>
      </c>
      <c r="H113" s="42">
        <v>3543.84</v>
      </c>
      <c r="I113" s="207"/>
    </row>
    <row r="114" spans="1:9" ht="18.75" customHeight="1">
      <c r="A114" s="408"/>
      <c r="B114" s="211"/>
      <c r="C114" s="212"/>
      <c r="D114" s="507"/>
      <c r="E114" s="432" t="s">
        <v>89</v>
      </c>
      <c r="F114" s="433">
        <v>275</v>
      </c>
      <c r="G114" s="434">
        <v>43551</v>
      </c>
      <c r="H114" s="42">
        <v>5743.76</v>
      </c>
      <c r="I114" s="207"/>
    </row>
    <row r="115" spans="1:9" ht="18.75" customHeight="1">
      <c r="A115" s="408"/>
      <c r="B115" s="211"/>
      <c r="C115" s="212"/>
      <c r="D115" s="507">
        <v>3409.02</v>
      </c>
      <c r="E115" s="432" t="s">
        <v>89</v>
      </c>
      <c r="F115" s="433">
        <v>726</v>
      </c>
      <c r="G115" s="434">
        <v>43661</v>
      </c>
      <c r="H115" s="42">
        <v>3409.02</v>
      </c>
      <c r="I115" s="207"/>
    </row>
    <row r="116" spans="1:9" ht="18.75" customHeight="1">
      <c r="A116" s="408"/>
      <c r="B116" s="211"/>
      <c r="C116" s="212"/>
      <c r="D116" s="507">
        <v>892.38</v>
      </c>
      <c r="E116" s="432" t="s">
        <v>89</v>
      </c>
      <c r="F116" s="433">
        <v>793</v>
      </c>
      <c r="G116" s="434">
        <v>43678</v>
      </c>
      <c r="H116" s="42">
        <v>892.38</v>
      </c>
      <c r="I116" s="207" t="s">
        <v>121</v>
      </c>
    </row>
    <row r="117" spans="1:9" ht="18.75" customHeight="1">
      <c r="A117" s="408"/>
      <c r="B117" s="508"/>
      <c r="C117" s="434"/>
      <c r="D117" s="507">
        <v>7825.98</v>
      </c>
      <c r="E117" s="432" t="s">
        <v>89</v>
      </c>
      <c r="F117" s="433">
        <v>792</v>
      </c>
      <c r="G117" s="434">
        <v>43678</v>
      </c>
      <c r="H117" s="507">
        <v>7825.98</v>
      </c>
      <c r="I117" s="207" t="s">
        <v>260</v>
      </c>
    </row>
    <row r="118" spans="1:9" ht="18.75" customHeight="1">
      <c r="A118" s="408"/>
      <c r="B118" s="508"/>
      <c r="C118" s="434"/>
      <c r="D118" s="507">
        <v>7415.1</v>
      </c>
      <c r="E118" s="432" t="s">
        <v>89</v>
      </c>
      <c r="F118" s="433">
        <v>803</v>
      </c>
      <c r="G118" s="434">
        <v>43683</v>
      </c>
      <c r="H118" s="507">
        <v>7415.1</v>
      </c>
      <c r="I118" s="207" t="s">
        <v>260</v>
      </c>
    </row>
    <row r="119" spans="1:9" ht="18.75" customHeight="1">
      <c r="A119" s="408"/>
      <c r="B119" s="508"/>
      <c r="C119" s="434"/>
      <c r="D119" s="23"/>
      <c r="E119" s="432"/>
      <c r="F119" s="433"/>
      <c r="G119" s="434"/>
      <c r="H119" s="42"/>
      <c r="I119" s="207"/>
    </row>
    <row r="120" spans="1:9" ht="32.25" customHeight="1">
      <c r="A120" s="408" t="s">
        <v>112</v>
      </c>
      <c r="B120" s="508" t="s">
        <v>115</v>
      </c>
      <c r="C120" s="434">
        <v>43521</v>
      </c>
      <c r="D120" s="23">
        <v>5237.06</v>
      </c>
      <c r="E120" s="432" t="s">
        <v>113</v>
      </c>
      <c r="F120" s="433">
        <v>5489</v>
      </c>
      <c r="G120" s="434">
        <v>43521</v>
      </c>
      <c r="H120" s="42">
        <v>5237.06</v>
      </c>
      <c r="I120" s="114" t="s">
        <v>116</v>
      </c>
    </row>
    <row r="121" spans="1:9" ht="25.5" customHeight="1">
      <c r="A121" s="439"/>
      <c r="B121" s="176"/>
      <c r="C121" s="434">
        <v>43521</v>
      </c>
      <c r="D121" s="42">
        <v>4204.78</v>
      </c>
      <c r="E121" s="432" t="s">
        <v>114</v>
      </c>
      <c r="F121" s="433">
        <v>5712</v>
      </c>
      <c r="G121" s="434">
        <v>43521</v>
      </c>
      <c r="H121" s="42">
        <v>4204.78</v>
      </c>
      <c r="I121" s="207" t="s">
        <v>117</v>
      </c>
    </row>
    <row r="122" spans="1:9" ht="44.25" customHeight="1">
      <c r="A122" s="439"/>
      <c r="B122" s="176"/>
      <c r="C122" s="434">
        <v>43570</v>
      </c>
      <c r="D122" s="42">
        <v>3002.21</v>
      </c>
      <c r="E122" s="432" t="s">
        <v>207</v>
      </c>
      <c r="F122" s="433">
        <v>10333</v>
      </c>
      <c r="G122" s="434">
        <v>43570</v>
      </c>
      <c r="H122" s="42">
        <v>3002.21</v>
      </c>
      <c r="I122" s="114" t="s">
        <v>208</v>
      </c>
    </row>
    <row r="123" spans="1:9" ht="36.75" customHeight="1">
      <c r="A123" s="439"/>
      <c r="B123" s="176"/>
      <c r="C123" s="434">
        <v>43521</v>
      </c>
      <c r="D123" s="42">
        <v>792.1</v>
      </c>
      <c r="E123" s="432" t="s">
        <v>209</v>
      </c>
      <c r="F123" s="433">
        <v>5712</v>
      </c>
      <c r="G123" s="434">
        <v>43521</v>
      </c>
      <c r="H123" s="42">
        <v>792.1</v>
      </c>
      <c r="I123" s="114" t="s">
        <v>210</v>
      </c>
    </row>
    <row r="124" spans="1:9" ht="21.75" customHeight="1">
      <c r="A124" s="439"/>
      <c r="B124" s="176"/>
      <c r="C124" s="434">
        <v>43563</v>
      </c>
      <c r="D124" s="42">
        <v>5071.8</v>
      </c>
      <c r="E124" s="432" t="s">
        <v>215</v>
      </c>
      <c r="F124" s="433">
        <v>10330</v>
      </c>
      <c r="G124" s="434">
        <v>43563</v>
      </c>
      <c r="H124" s="42">
        <v>5071.8</v>
      </c>
      <c r="I124" s="114"/>
    </row>
    <row r="125" spans="1:9" ht="21.75" customHeight="1">
      <c r="A125" s="439"/>
      <c r="B125" s="176"/>
      <c r="C125" s="434"/>
      <c r="D125" s="501"/>
      <c r="E125" s="432"/>
      <c r="F125" s="433"/>
      <c r="G125" s="434"/>
      <c r="H125" s="42"/>
      <c r="I125" s="114"/>
    </row>
    <row r="126" spans="1:9" ht="21.75" customHeight="1">
      <c r="A126" s="439"/>
      <c r="B126" s="176"/>
      <c r="C126" s="434">
        <v>43684</v>
      </c>
      <c r="D126" s="501">
        <v>1040.63</v>
      </c>
      <c r="E126" s="432" t="s">
        <v>261</v>
      </c>
      <c r="F126" s="433">
        <v>23808</v>
      </c>
      <c r="G126" s="434">
        <v>43684</v>
      </c>
      <c r="H126" s="42">
        <v>1040.63</v>
      </c>
      <c r="I126" s="114"/>
    </row>
    <row r="127" spans="1:9" ht="21.75" customHeight="1">
      <c r="A127" s="439"/>
      <c r="B127" s="176"/>
      <c r="C127" s="434"/>
      <c r="D127" s="501"/>
      <c r="E127" s="432"/>
      <c r="F127" s="433"/>
      <c r="G127" s="434"/>
      <c r="H127" s="42"/>
      <c r="I127" s="114"/>
    </row>
    <row r="128" spans="1:9" ht="21.75" customHeight="1">
      <c r="A128" s="439"/>
      <c r="B128" s="176"/>
      <c r="C128" s="434">
        <v>43684</v>
      </c>
      <c r="D128" s="501">
        <v>778.81</v>
      </c>
      <c r="E128" s="432" t="s">
        <v>262</v>
      </c>
      <c r="F128" s="433">
        <v>23809</v>
      </c>
      <c r="G128" s="434">
        <v>43684</v>
      </c>
      <c r="H128" s="42">
        <v>778.81</v>
      </c>
      <c r="I128" s="114" t="s">
        <v>95</v>
      </c>
    </row>
    <row r="129" spans="1:9" ht="21.75" customHeight="1">
      <c r="A129" s="439"/>
      <c r="B129" s="176"/>
      <c r="C129" s="434"/>
      <c r="D129" s="501"/>
      <c r="E129" s="432"/>
      <c r="F129" s="433"/>
      <c r="G129" s="434"/>
      <c r="H129" s="42"/>
      <c r="I129" s="114"/>
    </row>
    <row r="130" spans="1:9" ht="21.75" customHeight="1">
      <c r="A130" s="439"/>
      <c r="B130" s="176"/>
      <c r="C130" s="434">
        <v>43684</v>
      </c>
      <c r="D130" s="501">
        <v>1694.4</v>
      </c>
      <c r="E130" s="432" t="s">
        <v>263</v>
      </c>
      <c r="F130" s="433">
        <v>23810</v>
      </c>
      <c r="G130" s="434">
        <v>43684</v>
      </c>
      <c r="H130" s="42">
        <v>1694.4</v>
      </c>
      <c r="I130" s="114" t="s">
        <v>264</v>
      </c>
    </row>
    <row r="131" spans="1:9" ht="21.75" customHeight="1">
      <c r="A131" s="439"/>
      <c r="B131" s="176"/>
      <c r="C131" s="434"/>
      <c r="D131" s="501"/>
      <c r="E131" s="432"/>
      <c r="F131" s="433"/>
      <c r="G131" s="434"/>
      <c r="H131" s="42"/>
      <c r="I131" s="114"/>
    </row>
    <row r="132" spans="1:9" ht="25.5" customHeight="1">
      <c r="A132" s="439"/>
      <c r="B132" s="176"/>
      <c r="C132" s="176"/>
      <c r="D132" s="505"/>
      <c r="E132" s="432"/>
      <c r="F132" s="433"/>
      <c r="G132" s="434"/>
      <c r="H132" s="574"/>
      <c r="I132" s="207"/>
    </row>
    <row r="133" spans="1:9" ht="25.5" customHeight="1">
      <c r="A133" s="408" t="s">
        <v>118</v>
      </c>
      <c r="B133" s="211">
        <v>6486</v>
      </c>
      <c r="C133" s="212">
        <v>43522</v>
      </c>
      <c r="D133" s="506">
        <v>5410.72</v>
      </c>
      <c r="E133" s="432" t="s">
        <v>119</v>
      </c>
      <c r="F133" s="433" t="s">
        <v>120</v>
      </c>
      <c r="G133" s="434">
        <v>43522</v>
      </c>
      <c r="H133" s="42">
        <v>5410.72</v>
      </c>
      <c r="I133" s="207" t="s">
        <v>121</v>
      </c>
    </row>
    <row r="134" spans="1:9" ht="18.75" customHeight="1">
      <c r="A134" s="408"/>
      <c r="B134" s="211"/>
      <c r="C134" s="212"/>
      <c r="D134" s="506"/>
      <c r="E134" s="432"/>
      <c r="F134" s="433"/>
      <c r="G134" s="434"/>
      <c r="H134" s="42"/>
      <c r="I134" s="207"/>
    </row>
    <row r="135" spans="1:9" ht="25.5" customHeight="1">
      <c r="A135" s="408" t="s">
        <v>122</v>
      </c>
      <c r="B135" s="211"/>
      <c r="C135" s="193">
        <v>43528</v>
      </c>
      <c r="D135" s="42">
        <v>1674</v>
      </c>
      <c r="E135" s="432" t="s">
        <v>89</v>
      </c>
      <c r="F135" s="433">
        <v>38</v>
      </c>
      <c r="G135" s="434">
        <v>43528</v>
      </c>
      <c r="H135" s="42">
        <v>1674</v>
      </c>
      <c r="I135" s="207"/>
    </row>
    <row r="136" spans="1:9" ht="25.5" customHeight="1">
      <c r="A136" s="408"/>
      <c r="B136" s="211"/>
      <c r="C136" s="193"/>
      <c r="D136" s="42">
        <v>4485</v>
      </c>
      <c r="E136" s="432" t="s">
        <v>89</v>
      </c>
      <c r="F136" s="433">
        <v>79</v>
      </c>
      <c r="G136" s="434">
        <v>43551</v>
      </c>
      <c r="H136" s="42">
        <v>4485</v>
      </c>
      <c r="I136" s="207"/>
    </row>
    <row r="137" spans="1:9" ht="21.75" customHeight="1">
      <c r="A137" s="408"/>
      <c r="B137" s="211"/>
      <c r="C137" s="193"/>
      <c r="D137" s="42">
        <v>2112</v>
      </c>
      <c r="E137" s="432" t="s">
        <v>89</v>
      </c>
      <c r="F137" s="433">
        <v>251</v>
      </c>
      <c r="G137" s="434">
        <v>43676</v>
      </c>
      <c r="H137" s="42">
        <v>2112</v>
      </c>
      <c r="I137" s="207" t="s">
        <v>121</v>
      </c>
    </row>
    <row r="138" spans="1:9" ht="18.75" customHeight="1">
      <c r="A138" s="408"/>
      <c r="B138" s="211"/>
      <c r="C138" s="212"/>
      <c r="D138" s="506"/>
      <c r="E138" s="432"/>
      <c r="F138" s="433"/>
      <c r="G138" s="434"/>
      <c r="H138" s="42"/>
      <c r="I138" s="207"/>
    </row>
    <row r="139" spans="1:9" ht="23.25">
      <c r="A139" s="408" t="s">
        <v>123</v>
      </c>
      <c r="B139" s="211">
        <v>13</v>
      </c>
      <c r="C139" s="193">
        <v>43528</v>
      </c>
      <c r="D139" s="507">
        <v>12649.4</v>
      </c>
      <c r="E139" s="432" t="s">
        <v>89</v>
      </c>
      <c r="F139" s="433">
        <v>1093</v>
      </c>
      <c r="G139" s="434">
        <v>43528</v>
      </c>
      <c r="H139" s="42">
        <v>4752.2</v>
      </c>
      <c r="I139" s="207" t="s">
        <v>100</v>
      </c>
    </row>
    <row r="140" spans="1:9" ht="23.25">
      <c r="A140" s="408"/>
      <c r="B140" s="211"/>
      <c r="C140" s="193"/>
      <c r="D140" s="507"/>
      <c r="E140" s="432" t="s">
        <v>89</v>
      </c>
      <c r="F140" s="433">
        <v>1731</v>
      </c>
      <c r="G140" s="434">
        <v>43556</v>
      </c>
      <c r="H140" s="42">
        <v>3285.2</v>
      </c>
      <c r="I140" s="207"/>
    </row>
    <row r="141" spans="1:9" ht="23.25">
      <c r="A141" s="408"/>
      <c r="B141" s="211"/>
      <c r="C141" s="193"/>
      <c r="D141" s="507"/>
      <c r="E141" s="432" t="s">
        <v>89</v>
      </c>
      <c r="F141" s="433">
        <v>2464</v>
      </c>
      <c r="G141" s="434">
        <v>43588</v>
      </c>
      <c r="H141" s="42">
        <v>4612</v>
      </c>
      <c r="I141" s="207"/>
    </row>
    <row r="142" spans="1:9" ht="20.25">
      <c r="A142" s="408"/>
      <c r="B142" s="211"/>
      <c r="C142" s="212"/>
      <c r="D142" s="507"/>
      <c r="E142" s="432" t="s">
        <v>89</v>
      </c>
      <c r="F142" s="433">
        <v>4439</v>
      </c>
      <c r="G142" s="434">
        <v>43682</v>
      </c>
      <c r="H142" s="42">
        <v>4192</v>
      </c>
      <c r="I142" s="207"/>
    </row>
    <row r="143" spans="1:9" ht="20.25">
      <c r="A143" s="408"/>
      <c r="B143" s="211"/>
      <c r="C143" s="212"/>
      <c r="D143" s="507"/>
      <c r="E143" s="432"/>
      <c r="F143" s="433"/>
      <c r="G143" s="434"/>
      <c r="H143" s="42"/>
      <c r="I143" s="207"/>
    </row>
    <row r="144" spans="1:9" ht="25.5" customHeight="1">
      <c r="A144" s="408" t="s">
        <v>211</v>
      </c>
      <c r="B144" s="211"/>
      <c r="C144" s="212">
        <v>43567</v>
      </c>
      <c r="D144" s="507">
        <v>1815</v>
      </c>
      <c r="E144" s="432" t="s">
        <v>89</v>
      </c>
      <c r="F144" s="433">
        <v>74</v>
      </c>
      <c r="G144" s="212">
        <v>43567</v>
      </c>
      <c r="H144" s="575">
        <v>1815</v>
      </c>
      <c r="I144" s="207"/>
    </row>
    <row r="145" spans="1:9" ht="25.5" customHeight="1">
      <c r="A145" s="440"/>
      <c r="B145" s="211"/>
      <c r="C145" s="212"/>
      <c r="D145" s="507"/>
      <c r="E145" s="432"/>
      <c r="F145" s="433"/>
      <c r="G145" s="434"/>
      <c r="H145" s="42"/>
      <c r="I145" s="207"/>
    </row>
    <row r="146" spans="1:9" ht="18.75" customHeight="1">
      <c r="A146" s="408" t="s">
        <v>255</v>
      </c>
      <c r="B146" s="211"/>
      <c r="C146" s="193"/>
      <c r="D146" s="507">
        <v>1222.35</v>
      </c>
      <c r="E146" s="503" t="s">
        <v>183</v>
      </c>
      <c r="F146" s="433" t="s">
        <v>182</v>
      </c>
      <c r="G146" s="504">
        <v>43558</v>
      </c>
      <c r="H146" s="42">
        <v>1222.35</v>
      </c>
      <c r="I146" s="207"/>
    </row>
    <row r="147" spans="1:9" ht="18.75" customHeight="1">
      <c r="A147" s="408"/>
      <c r="B147" s="211"/>
      <c r="C147" s="193"/>
      <c r="D147" s="507"/>
      <c r="E147" s="503" t="s">
        <v>257</v>
      </c>
      <c r="F147" s="433" t="s">
        <v>258</v>
      </c>
      <c r="G147" s="504">
        <v>43679</v>
      </c>
      <c r="H147" s="42">
        <v>3663.68</v>
      </c>
      <c r="I147" s="207" t="s">
        <v>259</v>
      </c>
    </row>
    <row r="148" spans="1:9" ht="18.75" customHeight="1">
      <c r="A148" s="408"/>
      <c r="B148" s="211"/>
      <c r="C148" s="193"/>
      <c r="D148" s="507"/>
      <c r="E148" s="503"/>
      <c r="F148" s="433"/>
      <c r="G148" s="504"/>
      <c r="H148" s="42"/>
      <c r="I148" s="207"/>
    </row>
    <row r="149" spans="1:9" ht="18.75" customHeight="1">
      <c r="A149" s="408" t="s">
        <v>242</v>
      </c>
      <c r="B149" s="211"/>
      <c r="C149" s="193"/>
      <c r="D149" s="507">
        <v>9975</v>
      </c>
      <c r="E149" s="503" t="s">
        <v>243</v>
      </c>
      <c r="F149" s="433">
        <v>36</v>
      </c>
      <c r="G149" s="504">
        <v>43661</v>
      </c>
      <c r="H149" s="42">
        <v>9975</v>
      </c>
      <c r="I149" s="207"/>
    </row>
    <row r="150" spans="1:9" ht="25.5" customHeight="1">
      <c r="A150" s="410" t="s">
        <v>172</v>
      </c>
      <c r="B150" s="435"/>
      <c r="C150" s="436"/>
      <c r="D150" s="177">
        <f>SUM(D109:D149)</f>
        <v>112427.89999999998</v>
      </c>
      <c r="E150" s="150"/>
      <c r="F150" s="151"/>
      <c r="G150" s="152"/>
      <c r="H150" s="418">
        <f>SUM(H109:H149)</f>
        <v>120283.57999999997</v>
      </c>
      <c r="I150" s="34"/>
    </row>
    <row r="151" spans="1:9" ht="27" customHeight="1">
      <c r="A151" s="411"/>
      <c r="B151" s="211"/>
      <c r="C151" s="193"/>
      <c r="D151" s="180"/>
      <c r="E151" s="96"/>
      <c r="F151" s="7"/>
      <c r="G151" s="95"/>
      <c r="H151" s="417"/>
      <c r="I151" s="34"/>
    </row>
    <row r="152" spans="1:9" ht="27" customHeight="1">
      <c r="A152" s="408" t="s">
        <v>173</v>
      </c>
      <c r="B152" s="437">
        <v>25</v>
      </c>
      <c r="C152" s="434">
        <v>43562</v>
      </c>
      <c r="D152" s="14">
        <v>6484.14</v>
      </c>
      <c r="E152" s="96" t="s">
        <v>174</v>
      </c>
      <c r="F152" s="249" t="s">
        <v>175</v>
      </c>
      <c r="G152" s="250">
        <v>43553</v>
      </c>
      <c r="H152" s="42">
        <v>6484.14</v>
      </c>
      <c r="I152" s="34"/>
    </row>
    <row r="153" spans="1:9" ht="18.75" customHeight="1">
      <c r="A153" s="408"/>
      <c r="B153" s="437"/>
      <c r="C153" s="434"/>
      <c r="D153" s="14"/>
      <c r="E153" s="96"/>
      <c r="F153" s="249"/>
      <c r="G153" s="250"/>
      <c r="H153" s="42"/>
      <c r="I153" s="34"/>
    </row>
    <row r="154" spans="1:9" ht="26.25" customHeight="1">
      <c r="A154" s="408" t="s">
        <v>186</v>
      </c>
      <c r="B154" s="438"/>
      <c r="C154" s="434">
        <v>43558</v>
      </c>
      <c r="D154" s="23">
        <v>960</v>
      </c>
      <c r="E154" s="431" t="s">
        <v>184</v>
      </c>
      <c r="F154" s="249">
        <v>784</v>
      </c>
      <c r="G154" s="250">
        <v>43559</v>
      </c>
      <c r="H154" s="42">
        <v>960</v>
      </c>
      <c r="I154" s="207" t="s">
        <v>185</v>
      </c>
    </row>
    <row r="155" spans="1:9" ht="18.75" customHeight="1">
      <c r="A155" s="408"/>
      <c r="B155" s="133"/>
      <c r="C155" s="133"/>
      <c r="D155" s="194"/>
      <c r="E155" s="96"/>
      <c r="F155" s="7"/>
      <c r="G155" s="95"/>
      <c r="H155" s="222"/>
      <c r="I155" s="34"/>
    </row>
    <row r="156" spans="1:9" ht="39" customHeight="1">
      <c r="A156" s="408" t="s">
        <v>187</v>
      </c>
      <c r="B156" s="7">
        <v>20</v>
      </c>
      <c r="C156" s="434">
        <v>43556</v>
      </c>
      <c r="D156" s="42">
        <v>2098.24</v>
      </c>
      <c r="E156" s="441" t="s">
        <v>188</v>
      </c>
      <c r="F156" s="7">
        <v>156</v>
      </c>
      <c r="G156" s="95">
        <v>43556</v>
      </c>
      <c r="H156" s="222">
        <v>2098.24</v>
      </c>
      <c r="I156" s="34"/>
    </row>
    <row r="157" spans="1:9" ht="18" customHeight="1">
      <c r="A157" s="408"/>
      <c r="B157" s="7"/>
      <c r="C157" s="434"/>
      <c r="D157" s="501"/>
      <c r="E157" s="441"/>
      <c r="F157" s="7"/>
      <c r="G157" s="95"/>
      <c r="H157" s="222"/>
      <c r="I157" s="34"/>
    </row>
    <row r="158" spans="1:9" ht="18" customHeight="1">
      <c r="A158" s="408" t="s">
        <v>85</v>
      </c>
      <c r="B158" s="126" t="s">
        <v>86</v>
      </c>
      <c r="C158" s="201">
        <v>43671</v>
      </c>
      <c r="D158" s="136">
        <v>142.8</v>
      </c>
      <c r="E158" s="441" t="s">
        <v>87</v>
      </c>
      <c r="F158" s="7">
        <v>16129</v>
      </c>
      <c r="G158" s="95">
        <v>43671</v>
      </c>
      <c r="H158" s="222">
        <v>142.8</v>
      </c>
      <c r="I158" s="204" t="s">
        <v>256</v>
      </c>
    </row>
    <row r="159" spans="1:9" ht="18" customHeight="1">
      <c r="A159" s="408"/>
      <c r="B159" s="7"/>
      <c r="C159" s="434"/>
      <c r="D159" s="501"/>
      <c r="E159" s="441"/>
      <c r="F159" s="7"/>
      <c r="G159" s="95"/>
      <c r="H159" s="222"/>
      <c r="I159" s="204"/>
    </row>
    <row r="160" spans="1:9" ht="15.75" customHeight="1">
      <c r="A160" s="408"/>
      <c r="B160" s="7"/>
      <c r="C160" s="434"/>
      <c r="D160" s="501"/>
      <c r="E160" s="441"/>
      <c r="F160" s="7"/>
      <c r="G160" s="95"/>
      <c r="H160" s="222"/>
      <c r="I160" s="204"/>
    </row>
    <row r="161" spans="1:9" ht="27" customHeight="1">
      <c r="A161" s="411" t="s">
        <v>212</v>
      </c>
      <c r="B161" s="133"/>
      <c r="C161" s="426">
        <v>43563</v>
      </c>
      <c r="D161" s="180">
        <v>7527.18</v>
      </c>
      <c r="E161" s="424" t="s">
        <v>214</v>
      </c>
      <c r="F161" s="425">
        <v>130</v>
      </c>
      <c r="G161" s="426">
        <v>43563</v>
      </c>
      <c r="H161" s="222">
        <v>7527.18</v>
      </c>
      <c r="I161" s="204" t="s">
        <v>213</v>
      </c>
    </row>
    <row r="162" spans="1:9" s="1" customFormat="1" ht="36.75" customHeight="1">
      <c r="A162" s="410" t="s">
        <v>176</v>
      </c>
      <c r="B162" s="149"/>
      <c r="C162" s="149"/>
      <c r="D162" s="177">
        <f>SUM(D152:D161)</f>
        <v>17212.36</v>
      </c>
      <c r="E162" s="150"/>
      <c r="F162" s="151"/>
      <c r="G162" s="152"/>
      <c r="H162" s="418">
        <f>SUM(H152:H161)</f>
        <v>17212.36</v>
      </c>
      <c r="I162" s="34"/>
    </row>
    <row r="163" spans="1:9" s="1" customFormat="1" ht="18.75" customHeight="1">
      <c r="A163" s="430"/>
      <c r="B163" s="133"/>
      <c r="C163" s="133"/>
      <c r="D163" s="180"/>
      <c r="E163" s="96"/>
      <c r="F163" s="7"/>
      <c r="G163" s="95"/>
      <c r="H163" s="180"/>
      <c r="I163" s="34"/>
    </row>
    <row r="164" spans="1:9" s="1" customFormat="1" ht="55.5" customHeight="1">
      <c r="A164" s="591" t="s">
        <v>53</v>
      </c>
      <c r="B164" s="592"/>
      <c r="C164" s="592"/>
      <c r="D164" s="592"/>
      <c r="E164" s="592"/>
      <c r="F164" s="592"/>
      <c r="G164" s="593"/>
      <c r="H164" s="419">
        <f>H106+H150+H162</f>
        <v>1539586.1000000003</v>
      </c>
      <c r="I164" s="34"/>
    </row>
    <row r="165" spans="1:9" ht="18.75">
      <c r="A165" s="47"/>
      <c r="B165" s="24"/>
      <c r="C165" s="24"/>
      <c r="D165" s="25"/>
      <c r="E165" s="26"/>
      <c r="F165" s="24"/>
      <c r="G165" s="27"/>
      <c r="H165" s="48"/>
      <c r="I165" s="34"/>
    </row>
    <row r="166" spans="1:9" ht="20.25">
      <c r="A166" s="586" t="s">
        <v>11</v>
      </c>
      <c r="B166" s="589"/>
      <c r="C166" s="589"/>
      <c r="D166" s="589"/>
      <c r="E166" s="589"/>
      <c r="F166" s="589"/>
      <c r="G166" s="589"/>
      <c r="H166" s="590"/>
      <c r="I166" s="34"/>
    </row>
    <row r="167" spans="1:9" ht="80.25" customHeight="1">
      <c r="A167" s="17" t="s">
        <v>58</v>
      </c>
      <c r="B167" s="9"/>
      <c r="C167" s="9"/>
      <c r="D167" s="11"/>
      <c r="E167" s="113" t="s">
        <v>59</v>
      </c>
      <c r="F167" s="18">
        <v>9</v>
      </c>
      <c r="G167" s="20">
        <v>43479</v>
      </c>
      <c r="H167" s="44">
        <v>2780.8</v>
      </c>
      <c r="I167" s="34"/>
    </row>
    <row r="168" spans="1:9" ht="23.25">
      <c r="A168" s="108" t="s">
        <v>12</v>
      </c>
      <c r="B168" s="109"/>
      <c r="C168" s="109"/>
      <c r="D168" s="110"/>
      <c r="E168" s="101"/>
      <c r="F168" s="109"/>
      <c r="G168" s="111"/>
      <c r="H168" s="112">
        <f>SUM(H167:H167)</f>
        <v>2780.8</v>
      </c>
      <c r="I168" s="34"/>
    </row>
    <row r="169" spans="1:9" ht="23.25">
      <c r="A169" s="143"/>
      <c r="B169" s="144"/>
      <c r="C169" s="144"/>
      <c r="D169" s="145"/>
      <c r="E169" s="146"/>
      <c r="F169" s="144"/>
      <c r="G169" s="147"/>
      <c r="H169" s="148"/>
      <c r="I169" s="34"/>
    </row>
    <row r="170" spans="1:9" ht="26.25" thickBot="1">
      <c r="A170" s="577" t="s">
        <v>189</v>
      </c>
      <c r="B170" s="578"/>
      <c r="C170" s="578"/>
      <c r="D170" s="578"/>
      <c r="E170" s="578"/>
      <c r="F170" s="578"/>
      <c r="G170" s="578"/>
      <c r="H170" s="579"/>
      <c r="I170" s="32"/>
    </row>
    <row r="171" spans="1:9" s="1" customFormat="1" ht="27" customHeight="1">
      <c r="A171" s="469" t="s">
        <v>41</v>
      </c>
      <c r="B171" s="445"/>
      <c r="C171" s="446"/>
      <c r="D171" s="447"/>
      <c r="E171" s="448"/>
      <c r="F171" s="445"/>
      <c r="G171" s="446"/>
      <c r="H171" s="470">
        <f>H175+H183</f>
        <v>1399283.25</v>
      </c>
      <c r="I171" s="32"/>
    </row>
    <row r="172" spans="1:9" s="1" customFormat="1" ht="18.75" customHeight="1">
      <c r="A172" s="449"/>
      <c r="B172" s="116"/>
      <c r="C172" s="465"/>
      <c r="D172" s="466"/>
      <c r="E172" s="118"/>
      <c r="F172" s="116"/>
      <c r="G172" s="119"/>
      <c r="H172" s="450"/>
      <c r="I172" s="32"/>
    </row>
    <row r="173" spans="1:9" s="1" customFormat="1" ht="18.75" customHeight="1">
      <c r="A173" s="451" t="s">
        <v>42</v>
      </c>
      <c r="B173" s="444"/>
      <c r="C173" s="119"/>
      <c r="D173" s="443"/>
      <c r="E173" s="116" t="s">
        <v>126</v>
      </c>
      <c r="F173" s="116">
        <v>11</v>
      </c>
      <c r="G173" s="119">
        <v>43515</v>
      </c>
      <c r="H173" s="450">
        <v>230295.3</v>
      </c>
      <c r="I173" s="32"/>
    </row>
    <row r="174" spans="1:9" s="1" customFormat="1" ht="18.75" customHeight="1">
      <c r="A174" s="452"/>
      <c r="B174" s="115"/>
      <c r="C174" s="115"/>
      <c r="D174" s="115"/>
      <c r="E174" s="116" t="s">
        <v>126</v>
      </c>
      <c r="F174" s="116">
        <v>12</v>
      </c>
      <c r="G174" s="119">
        <v>43528</v>
      </c>
      <c r="H174" s="450">
        <v>154346.85</v>
      </c>
      <c r="I174" s="32"/>
    </row>
    <row r="175" spans="1:9" s="1" customFormat="1" ht="18.75" customHeight="1">
      <c r="A175" s="452"/>
      <c r="B175" s="444" t="s">
        <v>191</v>
      </c>
      <c r="C175" s="119" t="s">
        <v>190</v>
      </c>
      <c r="D175" s="443">
        <v>384642.15</v>
      </c>
      <c r="E175" s="116"/>
      <c r="F175" s="116"/>
      <c r="G175" s="119"/>
      <c r="H175" s="453">
        <f>SUM(H173:H174)</f>
        <v>384642.15</v>
      </c>
      <c r="I175" s="32"/>
    </row>
    <row r="176" spans="1:9" s="1" customFormat="1" ht="18.75" customHeight="1">
      <c r="A176" s="452"/>
      <c r="B176" s="115"/>
      <c r="C176" s="115"/>
      <c r="D176" s="115"/>
      <c r="E176" s="116"/>
      <c r="F176" s="116"/>
      <c r="G176" s="119"/>
      <c r="H176" s="450"/>
      <c r="I176" s="32"/>
    </row>
    <row r="177" spans="1:9" s="1" customFormat="1" ht="18.75" customHeight="1">
      <c r="A177" s="452"/>
      <c r="B177" s="116"/>
      <c r="C177" s="442"/>
      <c r="D177" s="443"/>
      <c r="E177" s="116" t="s">
        <v>126</v>
      </c>
      <c r="F177" s="116">
        <v>1</v>
      </c>
      <c r="G177" s="442">
        <v>43536</v>
      </c>
      <c r="H177" s="450">
        <v>55925.1</v>
      </c>
      <c r="I177" s="32"/>
    </row>
    <row r="178" spans="1:9" s="1" customFormat="1" ht="18.75" customHeight="1">
      <c r="A178" s="452"/>
      <c r="B178" s="116"/>
      <c r="C178" s="442"/>
      <c r="D178" s="443"/>
      <c r="E178" s="116" t="s">
        <v>126</v>
      </c>
      <c r="F178" s="116">
        <v>2</v>
      </c>
      <c r="G178" s="442">
        <v>43563</v>
      </c>
      <c r="H178" s="450">
        <v>242342.1</v>
      </c>
      <c r="I178" s="32"/>
    </row>
    <row r="179" spans="1:9" s="1" customFormat="1" ht="18" customHeight="1">
      <c r="A179" s="452"/>
      <c r="B179" s="116" t="s">
        <v>192</v>
      </c>
      <c r="C179" s="442">
        <v>43518</v>
      </c>
      <c r="D179" s="443">
        <v>1805581.8</v>
      </c>
      <c r="E179" s="116" t="s">
        <v>126</v>
      </c>
      <c r="F179" s="116">
        <v>3</v>
      </c>
      <c r="G179" s="442">
        <v>43601</v>
      </c>
      <c r="H179" s="450">
        <v>242342.1</v>
      </c>
      <c r="I179" s="32"/>
    </row>
    <row r="180" spans="1:9" s="1" customFormat="1" ht="18" customHeight="1">
      <c r="A180" s="516"/>
      <c r="B180" s="517"/>
      <c r="C180" s="518"/>
      <c r="D180" s="519"/>
      <c r="E180" s="116" t="s">
        <v>126</v>
      </c>
      <c r="F180" s="116">
        <v>4</v>
      </c>
      <c r="G180" s="442">
        <v>43621</v>
      </c>
      <c r="H180" s="450">
        <v>255657.6</v>
      </c>
      <c r="I180" s="32"/>
    </row>
    <row r="181" spans="1:9" s="1" customFormat="1" ht="18" customHeight="1">
      <c r="A181" s="516"/>
      <c r="B181" s="517"/>
      <c r="C181" s="518"/>
      <c r="D181" s="519"/>
      <c r="E181" s="116" t="s">
        <v>126</v>
      </c>
      <c r="F181" s="116">
        <v>5</v>
      </c>
      <c r="G181" s="442">
        <v>43649</v>
      </c>
      <c r="H181" s="450">
        <v>218374.2</v>
      </c>
      <c r="I181" s="32"/>
    </row>
    <row r="182" spans="1:9" s="1" customFormat="1" ht="18" customHeight="1">
      <c r="A182" s="516"/>
      <c r="B182" s="517"/>
      <c r="C182" s="518"/>
      <c r="D182" s="519"/>
      <c r="E182" s="517"/>
      <c r="F182" s="517"/>
      <c r="G182" s="518"/>
      <c r="H182" s="520"/>
      <c r="I182" s="32"/>
    </row>
    <row r="183" spans="1:9" s="1" customFormat="1" ht="18" customHeight="1" thickBot="1">
      <c r="A183" s="454"/>
      <c r="B183" s="455"/>
      <c r="C183" s="456"/>
      <c r="D183" s="457"/>
      <c r="E183" s="455"/>
      <c r="F183" s="455"/>
      <c r="G183" s="455"/>
      <c r="H183" s="521">
        <f>SUM(H177:H182)</f>
        <v>1014641.1000000001</v>
      </c>
      <c r="I183" s="32"/>
    </row>
    <row r="184" spans="1:9" s="1" customFormat="1" ht="18.75" customHeight="1">
      <c r="A184" s="412"/>
      <c r="B184" s="81"/>
      <c r="C184" s="117"/>
      <c r="D184" s="81"/>
      <c r="E184" s="134"/>
      <c r="F184" s="124"/>
      <c r="G184" s="120"/>
      <c r="H184" s="125"/>
      <c r="I184" s="32"/>
    </row>
    <row r="185" spans="1:9" s="1" customFormat="1" ht="32.25" customHeight="1" thickBot="1">
      <c r="A185" s="462" t="s">
        <v>19</v>
      </c>
      <c r="B185" s="463"/>
      <c r="C185" s="458"/>
      <c r="D185" s="459"/>
      <c r="E185" s="460"/>
      <c r="F185" s="461"/>
      <c r="G185" s="458"/>
      <c r="H185" s="464"/>
      <c r="I185" s="32"/>
    </row>
    <row r="186" spans="1:9" s="1" customFormat="1" ht="30" customHeight="1">
      <c r="A186" s="257" t="s">
        <v>16</v>
      </c>
      <c r="B186" s="244"/>
      <c r="C186" s="258"/>
      <c r="D186" s="245"/>
      <c r="E186" s="246"/>
      <c r="F186" s="247"/>
      <c r="G186" s="247"/>
      <c r="H186" s="248">
        <f>H187+H192</f>
        <v>621074.79</v>
      </c>
      <c r="I186" s="32"/>
    </row>
    <row r="187" spans="1:9" s="1" customFormat="1" ht="30" customHeight="1">
      <c r="A187" s="234"/>
      <c r="B187" s="231"/>
      <c r="C187" s="467"/>
      <c r="D187" s="232"/>
      <c r="E187" s="303" t="s">
        <v>152</v>
      </c>
      <c r="F187" s="233"/>
      <c r="G187" s="233"/>
      <c r="H187" s="235">
        <f>SUM(H188:H190)</f>
        <v>306529</v>
      </c>
      <c r="I187" s="32"/>
    </row>
    <row r="188" spans="1:9" s="1" customFormat="1" ht="23.25" customHeight="1">
      <c r="A188" s="224"/>
      <c r="B188" s="57"/>
      <c r="C188" s="468"/>
      <c r="D188" s="23"/>
      <c r="E188" s="251" t="s">
        <v>127</v>
      </c>
      <c r="F188" s="251" t="s">
        <v>133</v>
      </c>
      <c r="G188" s="250">
        <v>43503</v>
      </c>
      <c r="H188" s="259">
        <v>157400</v>
      </c>
      <c r="I188" s="32"/>
    </row>
    <row r="189" spans="1:9" s="1" customFormat="1" ht="23.25" customHeight="1">
      <c r="A189" s="224"/>
      <c r="B189" s="57"/>
      <c r="C189" s="58"/>
      <c r="D189" s="23"/>
      <c r="E189" s="251" t="s">
        <v>128</v>
      </c>
      <c r="F189" s="251" t="s">
        <v>134</v>
      </c>
      <c r="G189" s="250">
        <v>43536</v>
      </c>
      <c r="H189" s="259">
        <v>99560</v>
      </c>
      <c r="I189" s="32"/>
    </row>
    <row r="190" spans="1:9" s="1" customFormat="1" ht="23.25" customHeight="1">
      <c r="A190" s="224"/>
      <c r="B190" s="57"/>
      <c r="C190" s="58"/>
      <c r="D190" s="23"/>
      <c r="E190" s="251" t="s">
        <v>136</v>
      </c>
      <c r="F190" s="251" t="s">
        <v>135</v>
      </c>
      <c r="G190" s="250">
        <v>43536</v>
      </c>
      <c r="H190" s="259">
        <v>49569</v>
      </c>
      <c r="I190" s="32"/>
    </row>
    <row r="191" spans="1:9" s="1" customFormat="1" ht="25.5" customHeight="1" thickBot="1">
      <c r="A191" s="221"/>
      <c r="B191" s="29"/>
      <c r="C191" s="8"/>
      <c r="D191" s="14"/>
      <c r="E191" s="252"/>
      <c r="F191" s="249"/>
      <c r="G191" s="250"/>
      <c r="H191" s="42"/>
      <c r="I191" s="32"/>
    </row>
    <row r="192" spans="1:9" s="1" customFormat="1" ht="25.5" customHeight="1">
      <c r="A192" s="256"/>
      <c r="B192" s="158"/>
      <c r="C192" s="160"/>
      <c r="D192" s="159"/>
      <c r="E192" s="255" t="s">
        <v>151</v>
      </c>
      <c r="F192" s="253"/>
      <c r="G192" s="254"/>
      <c r="H192" s="260">
        <f>SUM(H193:H199)</f>
        <v>314545.79</v>
      </c>
      <c r="I192" s="32"/>
    </row>
    <row r="193" spans="1:9" s="1" customFormat="1" ht="25.5" customHeight="1">
      <c r="A193" s="88"/>
      <c r="B193" s="57"/>
      <c r="C193" s="58"/>
      <c r="D193" s="23"/>
      <c r="E193" s="227" t="s">
        <v>127</v>
      </c>
      <c r="F193" s="228" t="s">
        <v>133</v>
      </c>
      <c r="G193" s="229">
        <v>43503</v>
      </c>
      <c r="H193" s="230">
        <v>123840.99</v>
      </c>
      <c r="I193" s="32"/>
    </row>
    <row r="194" spans="1:9" s="1" customFormat="1" ht="25.5" customHeight="1">
      <c r="A194" s="88"/>
      <c r="B194" s="213"/>
      <c r="C194" s="214"/>
      <c r="D194" s="215"/>
      <c r="E194" s="227" t="s">
        <v>149</v>
      </c>
      <c r="F194" s="228" t="s">
        <v>133</v>
      </c>
      <c r="G194" s="229">
        <v>43507</v>
      </c>
      <c r="H194" s="230">
        <v>2032.83</v>
      </c>
      <c r="I194" s="32"/>
    </row>
    <row r="195" spans="1:9" s="1" customFormat="1" ht="25.5" customHeight="1">
      <c r="A195" s="88"/>
      <c r="B195" s="213"/>
      <c r="C195" s="214"/>
      <c r="D195" s="215"/>
      <c r="E195" s="227" t="s">
        <v>150</v>
      </c>
      <c r="F195" s="228" t="s">
        <v>134</v>
      </c>
      <c r="G195" s="229">
        <v>43537</v>
      </c>
      <c r="H195" s="230">
        <v>1143.17</v>
      </c>
      <c r="I195" s="32"/>
    </row>
    <row r="196" spans="1:9" s="1" customFormat="1" ht="25.5" customHeight="1">
      <c r="A196" s="88"/>
      <c r="B196" s="213"/>
      <c r="C196" s="214"/>
      <c r="D196" s="215"/>
      <c r="E196" s="227" t="s">
        <v>128</v>
      </c>
      <c r="F196" s="228" t="s">
        <v>134</v>
      </c>
      <c r="G196" s="229">
        <v>43536</v>
      </c>
      <c r="H196" s="230">
        <v>80362.62</v>
      </c>
      <c r="I196" s="32"/>
    </row>
    <row r="197" spans="1:9" s="1" customFormat="1" ht="25.5" customHeight="1" thickBot="1">
      <c r="A197" s="261"/>
      <c r="B197" s="262"/>
      <c r="C197" s="263"/>
      <c r="D197" s="264"/>
      <c r="E197" s="265" t="s">
        <v>136</v>
      </c>
      <c r="F197" s="266" t="s">
        <v>135</v>
      </c>
      <c r="G197" s="267">
        <v>43536</v>
      </c>
      <c r="H197" s="268">
        <v>38993.95</v>
      </c>
      <c r="I197" s="32"/>
    </row>
    <row r="198" spans="1:9" s="1" customFormat="1" ht="25.5" customHeight="1">
      <c r="A198" s="88"/>
      <c r="B198" s="213"/>
      <c r="C198" s="214"/>
      <c r="D198" s="215"/>
      <c r="E198" s="227" t="s">
        <v>198</v>
      </c>
      <c r="F198" s="228" t="s">
        <v>135</v>
      </c>
      <c r="G198" s="229">
        <v>43474</v>
      </c>
      <c r="H198" s="230">
        <v>988.68</v>
      </c>
      <c r="I198" s="32"/>
    </row>
    <row r="199" spans="1:9" s="1" customFormat="1" ht="25.5" customHeight="1" thickBot="1">
      <c r="A199" s="88"/>
      <c r="B199" s="213"/>
      <c r="C199" s="214"/>
      <c r="D199" s="215"/>
      <c r="E199" s="265" t="s">
        <v>136</v>
      </c>
      <c r="F199" s="266" t="s">
        <v>135</v>
      </c>
      <c r="G199" s="267">
        <v>43553</v>
      </c>
      <c r="H199" s="268">
        <v>67183.55</v>
      </c>
      <c r="I199" s="32"/>
    </row>
    <row r="200" spans="1:9" s="1" customFormat="1" ht="25.5" customHeight="1" thickBot="1">
      <c r="A200" s="72"/>
      <c r="B200" s="213"/>
      <c r="C200" s="214"/>
      <c r="D200" s="215"/>
      <c r="E200" s="227"/>
      <c r="F200" s="228"/>
      <c r="G200" s="229"/>
      <c r="H200" s="230"/>
      <c r="I200" s="32"/>
    </row>
    <row r="201" spans="1:9" s="1" customFormat="1" ht="18.75" customHeight="1" thickBot="1">
      <c r="A201" s="269" t="s">
        <v>30</v>
      </c>
      <c r="B201" s="65"/>
      <c r="C201" s="66"/>
      <c r="D201" s="11"/>
      <c r="E201" s="67"/>
      <c r="F201" s="18"/>
      <c r="G201" s="59"/>
      <c r="H201" s="271">
        <f>H202+H206</f>
        <v>2417.6499999999996</v>
      </c>
      <c r="I201" s="32"/>
    </row>
    <row r="202" spans="1:9" s="1" customFormat="1" ht="25.5" customHeight="1">
      <c r="A202" s="270"/>
      <c r="B202" s="65"/>
      <c r="C202" s="66"/>
      <c r="D202" s="11"/>
      <c r="E202" s="302" t="s">
        <v>152</v>
      </c>
      <c r="F202" s="18"/>
      <c r="G202" s="59"/>
      <c r="H202" s="272">
        <f>SUM(H203:H204)</f>
        <v>373.01</v>
      </c>
      <c r="I202" s="32"/>
    </row>
    <row r="203" spans="1:9" s="1" customFormat="1" ht="25.5" customHeight="1">
      <c r="A203" s="88"/>
      <c r="B203" s="65"/>
      <c r="C203" s="66"/>
      <c r="D203" s="11"/>
      <c r="E203" s="67" t="s">
        <v>130</v>
      </c>
      <c r="F203" s="18">
        <v>1284</v>
      </c>
      <c r="G203" s="59">
        <v>43537</v>
      </c>
      <c r="H203" s="44">
        <v>153.34</v>
      </c>
      <c r="I203" s="32"/>
    </row>
    <row r="204" spans="1:9" s="1" customFormat="1" ht="25.5" customHeight="1">
      <c r="A204" s="49"/>
      <c r="B204" s="65"/>
      <c r="C204" s="66"/>
      <c r="D204" s="11"/>
      <c r="E204" s="67" t="s">
        <v>131</v>
      </c>
      <c r="F204" s="18" t="s">
        <v>132</v>
      </c>
      <c r="G204" s="59">
        <v>43537</v>
      </c>
      <c r="H204" s="44">
        <v>219.67</v>
      </c>
      <c r="I204" s="32"/>
    </row>
    <row r="205" spans="1:9" s="1" customFormat="1" ht="25.5" customHeight="1" thickBot="1">
      <c r="A205" s="55"/>
      <c r="B205" s="65"/>
      <c r="C205" s="66"/>
      <c r="D205" s="11"/>
      <c r="E205" s="67"/>
      <c r="F205" s="18"/>
      <c r="G205" s="59"/>
      <c r="H205" s="44"/>
      <c r="I205" s="32"/>
    </row>
    <row r="206" spans="1:9" s="1" customFormat="1" ht="25.5" customHeight="1">
      <c r="A206" s="270"/>
      <c r="B206" s="65"/>
      <c r="C206" s="66"/>
      <c r="D206" s="11"/>
      <c r="E206" s="302" t="s">
        <v>152</v>
      </c>
      <c r="F206" s="18"/>
      <c r="G206" s="59"/>
      <c r="H206" s="272">
        <f>SUM(H207:H208)</f>
        <v>2044.6399999999999</v>
      </c>
      <c r="I206" s="32"/>
    </row>
    <row r="207" spans="1:9" s="1" customFormat="1" ht="25.5" customHeight="1">
      <c r="A207" s="88"/>
      <c r="B207" s="65"/>
      <c r="C207" s="66"/>
      <c r="D207" s="11"/>
      <c r="E207" s="67" t="s">
        <v>127</v>
      </c>
      <c r="F207" s="18" t="s">
        <v>129</v>
      </c>
      <c r="G207" s="59">
        <v>43537</v>
      </c>
      <c r="H207" s="44">
        <v>193.1</v>
      </c>
      <c r="I207" s="32"/>
    </row>
    <row r="208" spans="1:9" s="1" customFormat="1" ht="25.5" customHeight="1">
      <c r="A208" s="88"/>
      <c r="B208" s="65"/>
      <c r="C208" s="66"/>
      <c r="D208" s="11"/>
      <c r="E208" s="67" t="s">
        <v>128</v>
      </c>
      <c r="F208" s="18">
        <v>1279</v>
      </c>
      <c r="G208" s="59">
        <v>43537</v>
      </c>
      <c r="H208" s="44">
        <v>1851.54</v>
      </c>
      <c r="I208" s="32"/>
    </row>
    <row r="209" spans="1:9" s="1" customFormat="1" ht="25.5" customHeight="1" thickBot="1">
      <c r="A209" s="88"/>
      <c r="B209" s="65"/>
      <c r="C209" s="66"/>
      <c r="D209" s="11"/>
      <c r="E209" s="67"/>
      <c r="F209" s="18"/>
      <c r="G209" s="59"/>
      <c r="H209" s="44"/>
      <c r="I209" s="32"/>
    </row>
    <row r="210" spans="1:9" s="1" customFormat="1" ht="23.25" customHeight="1" thickBot="1">
      <c r="A210" s="238" t="s">
        <v>20</v>
      </c>
      <c r="B210" s="239"/>
      <c r="C210" s="163"/>
      <c r="D210" s="164"/>
      <c r="E210" s="240"/>
      <c r="F210" s="241"/>
      <c r="G210" s="242"/>
      <c r="H210" s="243">
        <f>H211+H219+H221</f>
        <v>12852.810000000001</v>
      </c>
      <c r="I210" s="32"/>
    </row>
    <row r="211" spans="1:9" s="1" customFormat="1" ht="24" customHeight="1">
      <c r="A211" s="278"/>
      <c r="B211" s="29"/>
      <c r="C211" s="8"/>
      <c r="D211" s="14"/>
      <c r="E211" s="275" t="s">
        <v>151</v>
      </c>
      <c r="F211" s="249"/>
      <c r="G211" s="276"/>
      <c r="H211" s="280">
        <f>SUM(H212:H217)</f>
        <v>7199.28</v>
      </c>
      <c r="I211" s="32"/>
    </row>
    <row r="212" spans="1:9" s="1" customFormat="1" ht="21.75" customHeight="1">
      <c r="A212" s="279"/>
      <c r="B212" s="29"/>
      <c r="C212" s="8"/>
      <c r="D212" s="14"/>
      <c r="E212" s="487" t="s">
        <v>74</v>
      </c>
      <c r="F212" s="7" t="s">
        <v>73</v>
      </c>
      <c r="G212" s="95">
        <v>43500</v>
      </c>
      <c r="H212" s="42">
        <v>2319.77</v>
      </c>
      <c r="I212" s="32"/>
    </row>
    <row r="213" spans="1:9" s="1" customFormat="1" ht="21.75" customHeight="1">
      <c r="A213" s="221"/>
      <c r="B213" s="29"/>
      <c r="C213" s="8"/>
      <c r="D213" s="23"/>
      <c r="E213" s="487" t="s">
        <v>75</v>
      </c>
      <c r="F213" s="7" t="s">
        <v>76</v>
      </c>
      <c r="G213" s="95">
        <v>43500</v>
      </c>
      <c r="H213" s="42">
        <v>21.82</v>
      </c>
      <c r="I213" s="32" t="s">
        <v>25</v>
      </c>
    </row>
    <row r="214" spans="1:9" s="1" customFormat="1" ht="18.75" customHeight="1">
      <c r="A214" s="279"/>
      <c r="B214" s="134"/>
      <c r="C214" s="8"/>
      <c r="D214" s="14"/>
      <c r="E214" s="487" t="s">
        <v>141</v>
      </c>
      <c r="F214" s="7" t="s">
        <v>143</v>
      </c>
      <c r="G214" s="95">
        <v>43535</v>
      </c>
      <c r="H214" s="42">
        <v>2450.66</v>
      </c>
      <c r="I214" s="32"/>
    </row>
    <row r="215" spans="1:9" s="1" customFormat="1" ht="18.75" customHeight="1">
      <c r="A215" s="279"/>
      <c r="B215" s="134"/>
      <c r="C215" s="8"/>
      <c r="D215" s="14"/>
      <c r="E215" s="487" t="s">
        <v>142</v>
      </c>
      <c r="F215" s="7" t="s">
        <v>144</v>
      </c>
      <c r="G215" s="95">
        <v>43535</v>
      </c>
      <c r="H215" s="42">
        <v>14.54</v>
      </c>
      <c r="I215" s="32"/>
    </row>
    <row r="216" spans="1:9" s="1" customFormat="1" ht="18.75" customHeight="1">
      <c r="A216" s="279"/>
      <c r="B216" s="134"/>
      <c r="C216" s="8"/>
      <c r="D216" s="14"/>
      <c r="E216" s="487" t="s">
        <v>194</v>
      </c>
      <c r="F216" s="7" t="s">
        <v>197</v>
      </c>
      <c r="G216" s="95">
        <v>31.03</v>
      </c>
      <c r="H216" s="42">
        <v>2370.67</v>
      </c>
      <c r="I216" s="32"/>
    </row>
    <row r="217" spans="1:9" s="1" customFormat="1" ht="18.75" customHeight="1">
      <c r="A217" s="279"/>
      <c r="B217" s="134"/>
      <c r="C217" s="8"/>
      <c r="D217" s="14"/>
      <c r="E217" s="487" t="s">
        <v>195</v>
      </c>
      <c r="F217" s="7" t="s">
        <v>196</v>
      </c>
      <c r="G217" s="95">
        <v>43555</v>
      </c>
      <c r="H217" s="42">
        <v>21.82</v>
      </c>
      <c r="I217" s="32"/>
    </row>
    <row r="218" spans="1:9" s="1" customFormat="1" ht="18.75" customHeight="1">
      <c r="A218" s="279"/>
      <c r="B218" s="134"/>
      <c r="C218" s="8"/>
      <c r="D218" s="14"/>
      <c r="E218" s="487"/>
      <c r="F218" s="7"/>
      <c r="G218" s="95"/>
      <c r="H218" s="42"/>
      <c r="I218" s="32"/>
    </row>
    <row r="219" spans="1:9" s="1" customFormat="1" ht="22.5" customHeight="1">
      <c r="A219" s="221"/>
      <c r="B219" s="134"/>
      <c r="C219" s="8"/>
      <c r="D219" s="14"/>
      <c r="E219" s="487" t="s">
        <v>78</v>
      </c>
      <c r="F219" s="7" t="s">
        <v>80</v>
      </c>
      <c r="G219" s="95">
        <v>43500</v>
      </c>
      <c r="H219" s="280">
        <v>8.59</v>
      </c>
      <c r="I219" s="32"/>
    </row>
    <row r="220" spans="1:9" s="1" customFormat="1" ht="22.5" customHeight="1">
      <c r="A220" s="221"/>
      <c r="B220" s="134"/>
      <c r="C220" s="8"/>
      <c r="D220" s="14"/>
      <c r="E220" s="135"/>
      <c r="F220" s="7"/>
      <c r="G220" s="95"/>
      <c r="H220" s="42"/>
      <c r="I220" s="32"/>
    </row>
    <row r="221" spans="1:9" s="1" customFormat="1" ht="19.5" customHeight="1">
      <c r="A221" s="224"/>
      <c r="B221" s="134"/>
      <c r="C221" s="8"/>
      <c r="D221" s="14"/>
      <c r="E221" s="277" t="s">
        <v>152</v>
      </c>
      <c r="F221" s="7"/>
      <c r="G221" s="95"/>
      <c r="H221" s="281">
        <f>SUM(H222:H224)</f>
        <v>5644.9400000000005</v>
      </c>
      <c r="I221" s="32" t="s">
        <v>24</v>
      </c>
    </row>
    <row r="222" spans="1:9" s="1" customFormat="1" ht="18.75" customHeight="1">
      <c r="A222" s="224"/>
      <c r="B222" s="134"/>
      <c r="C222" s="8"/>
      <c r="D222" s="14"/>
      <c r="E222" s="487" t="s">
        <v>77</v>
      </c>
      <c r="F222" s="7" t="s">
        <v>79</v>
      </c>
      <c r="G222" s="95">
        <v>43500</v>
      </c>
      <c r="H222" s="42">
        <v>2740.85</v>
      </c>
      <c r="I222" s="32"/>
    </row>
    <row r="223" spans="1:8" s="1" customFormat="1" ht="18.75" customHeight="1">
      <c r="A223" s="236"/>
      <c r="B223" s="134"/>
      <c r="C223" s="8"/>
      <c r="D223" s="14"/>
      <c r="E223" s="487" t="s">
        <v>139</v>
      </c>
      <c r="F223" s="7" t="s">
        <v>140</v>
      </c>
      <c r="G223" s="95">
        <v>43529</v>
      </c>
      <c r="H223" s="42">
        <v>8.59</v>
      </c>
    </row>
    <row r="224" spans="1:8" s="1" customFormat="1" ht="18.75" customHeight="1">
      <c r="A224" s="236"/>
      <c r="B224" s="134"/>
      <c r="C224" s="8"/>
      <c r="D224" s="14"/>
      <c r="E224" s="487" t="s">
        <v>137</v>
      </c>
      <c r="F224" s="7" t="s">
        <v>138</v>
      </c>
      <c r="G224" s="95">
        <v>43529</v>
      </c>
      <c r="H224" s="42">
        <v>2895.5</v>
      </c>
    </row>
    <row r="225" spans="1:8" s="1" customFormat="1" ht="18.75" customHeight="1" thickBot="1">
      <c r="A225" s="274"/>
      <c r="B225" s="237"/>
      <c r="C225" s="68"/>
      <c r="D225" s="69"/>
      <c r="E225" s="282"/>
      <c r="F225" s="283"/>
      <c r="G225" s="284"/>
      <c r="H225" s="70"/>
    </row>
    <row r="226" spans="1:8" s="1" customFormat="1" ht="18.75" customHeight="1">
      <c r="A226" s="236"/>
      <c r="B226" s="134"/>
      <c r="C226" s="8"/>
      <c r="D226" s="14"/>
      <c r="E226" s="216"/>
      <c r="F226" s="12"/>
      <c r="G226" s="217"/>
      <c r="H226" s="71"/>
    </row>
    <row r="227" spans="1:8" s="1" customFormat="1" ht="18.75" customHeight="1" thickBot="1">
      <c r="A227" s="236"/>
      <c r="B227" s="134"/>
      <c r="C227" s="8"/>
      <c r="D227" s="14"/>
      <c r="E227" s="216"/>
      <c r="F227" s="12"/>
      <c r="G227" s="217"/>
      <c r="H227" s="71"/>
    </row>
    <row r="228" spans="1:9" s="30" customFormat="1" ht="18" customHeight="1" thickBot="1">
      <c r="A228" s="285" t="s">
        <v>26</v>
      </c>
      <c r="B228" s="286"/>
      <c r="C228" s="163"/>
      <c r="D228" s="164"/>
      <c r="E228" s="287"/>
      <c r="F228" s="288"/>
      <c r="G228" s="288"/>
      <c r="H228" s="297">
        <f>H229+H233</f>
        <v>81785.68</v>
      </c>
      <c r="I228" s="61" t="s">
        <v>27</v>
      </c>
    </row>
    <row r="229" spans="1:9" s="1" customFormat="1" ht="21.75" customHeight="1" thickBot="1">
      <c r="A229" s="86"/>
      <c r="B229" s="77"/>
      <c r="C229" s="77"/>
      <c r="D229" s="77"/>
      <c r="E229" s="273" t="s">
        <v>152</v>
      </c>
      <c r="F229" s="168"/>
      <c r="G229" s="169"/>
      <c r="H229" s="295">
        <f>SUM(H230:H231)</f>
        <v>54010</v>
      </c>
      <c r="I229" s="30"/>
    </row>
    <row r="230" spans="1:9" s="1" customFormat="1" ht="21.75" customHeight="1" thickBot="1">
      <c r="A230" s="221"/>
      <c r="B230" s="117"/>
      <c r="C230" s="117"/>
      <c r="D230" s="117"/>
      <c r="E230" s="486" t="s">
        <v>145</v>
      </c>
      <c r="F230" s="300">
        <v>1</v>
      </c>
      <c r="G230" s="301">
        <v>43503</v>
      </c>
      <c r="H230" s="298">
        <v>33480</v>
      </c>
      <c r="I230" s="30"/>
    </row>
    <row r="231" spans="1:9" s="1" customFormat="1" ht="21.75" customHeight="1" thickBot="1">
      <c r="A231" s="221"/>
      <c r="B231" s="117"/>
      <c r="C231" s="117"/>
      <c r="D231" s="117"/>
      <c r="E231" s="486" t="s">
        <v>146</v>
      </c>
      <c r="F231" s="300">
        <v>2</v>
      </c>
      <c r="G231" s="301">
        <v>43536</v>
      </c>
      <c r="H231" s="298">
        <v>20530</v>
      </c>
      <c r="I231" s="30"/>
    </row>
    <row r="232" spans="1:9" s="1" customFormat="1" ht="21.75" customHeight="1" thickBot="1">
      <c r="A232" s="221"/>
      <c r="B232" s="117"/>
      <c r="C232" s="117"/>
      <c r="D232" s="117"/>
      <c r="E232" s="75"/>
      <c r="F232" s="31"/>
      <c r="G232" s="74"/>
      <c r="H232" s="73"/>
      <c r="I232" s="30"/>
    </row>
    <row r="233" spans="1:9" s="1" customFormat="1" ht="18" customHeight="1" thickBot="1">
      <c r="A233" s="220"/>
      <c r="B233" s="170"/>
      <c r="C233" s="170"/>
      <c r="D233" s="170"/>
      <c r="E233" s="292" t="s">
        <v>151</v>
      </c>
      <c r="F233" s="171"/>
      <c r="G233" s="172"/>
      <c r="H233" s="296">
        <f>H234+H239</f>
        <v>27775.68</v>
      </c>
      <c r="I233" s="30"/>
    </row>
    <row r="234" spans="1:9" s="1" customFormat="1" ht="18" customHeight="1" thickBot="1">
      <c r="A234" s="223"/>
      <c r="B234" s="76"/>
      <c r="C234" s="76"/>
      <c r="D234" s="76"/>
      <c r="E234" s="140"/>
      <c r="F234" s="141"/>
      <c r="G234" s="142"/>
      <c r="H234" s="293">
        <f>SUM(H236:H237)</f>
        <v>22787.14</v>
      </c>
      <c r="I234" s="30"/>
    </row>
    <row r="235" spans="1:11" s="1" customFormat="1" ht="18" customHeight="1" thickBot="1">
      <c r="A235" s="86"/>
      <c r="B235" s="173"/>
      <c r="C235" s="173"/>
      <c r="D235" s="173"/>
      <c r="E235" s="486" t="s">
        <v>145</v>
      </c>
      <c r="F235" s="300">
        <v>1</v>
      </c>
      <c r="G235" s="488">
        <v>43504</v>
      </c>
      <c r="H235" s="298">
        <v>27943.54</v>
      </c>
      <c r="I235" s="30"/>
      <c r="K235" s="1" t="s">
        <v>32</v>
      </c>
    </row>
    <row r="236" spans="1:9" s="1" customFormat="1" ht="18" customHeight="1" thickBot="1">
      <c r="A236" s="72"/>
      <c r="B236" s="219"/>
      <c r="C236" s="219"/>
      <c r="D236" s="219"/>
      <c r="E236" s="486" t="s">
        <v>146</v>
      </c>
      <c r="F236" s="300">
        <v>2</v>
      </c>
      <c r="G236" s="488">
        <v>43536</v>
      </c>
      <c r="H236" s="298">
        <v>22787.14</v>
      </c>
      <c r="I236" s="30"/>
    </row>
    <row r="237" spans="1:9" s="1" customFormat="1" ht="18" customHeight="1" thickBot="1">
      <c r="A237" s="72"/>
      <c r="B237" s="219"/>
      <c r="C237" s="219"/>
      <c r="D237" s="219"/>
      <c r="E237" s="486" t="s">
        <v>177</v>
      </c>
      <c r="F237" s="300">
        <v>3</v>
      </c>
      <c r="G237" s="488">
        <v>43556</v>
      </c>
      <c r="H237" s="298"/>
      <c r="I237" s="30"/>
    </row>
    <row r="238" spans="1:9" s="1" customFormat="1" ht="18" customHeight="1">
      <c r="A238" s="72"/>
      <c r="B238" s="219"/>
      <c r="C238" s="219"/>
      <c r="D238" s="219"/>
      <c r="E238" s="485"/>
      <c r="F238" s="31"/>
      <c r="G238" s="60"/>
      <c r="H238" s="73"/>
      <c r="I238" s="30"/>
    </row>
    <row r="239" spans="1:9" s="1" customFormat="1" ht="21.75" customHeight="1">
      <c r="A239" s="221"/>
      <c r="B239" s="117"/>
      <c r="C239" s="117"/>
      <c r="D239" s="117"/>
      <c r="E239" s="137"/>
      <c r="F239" s="7"/>
      <c r="G239" s="95"/>
      <c r="H239" s="294">
        <f>SUM(H240:H242)</f>
        <v>4988.54</v>
      </c>
      <c r="I239" s="30"/>
    </row>
    <row r="240" spans="1:9" s="1" customFormat="1" ht="18" customHeight="1" thickBot="1">
      <c r="A240" s="86"/>
      <c r="B240" s="117"/>
      <c r="C240" s="117"/>
      <c r="D240" s="117"/>
      <c r="E240" s="486" t="s">
        <v>147</v>
      </c>
      <c r="F240" s="300">
        <v>1</v>
      </c>
      <c r="G240" s="488">
        <v>43504</v>
      </c>
      <c r="H240" s="298">
        <v>2170.38</v>
      </c>
      <c r="I240" s="30"/>
    </row>
    <row r="241" spans="1:9" s="1" customFormat="1" ht="21.75" customHeight="1" thickBot="1">
      <c r="A241" s="289"/>
      <c r="B241" s="290"/>
      <c r="C241" s="68"/>
      <c r="D241" s="291"/>
      <c r="E241" s="486" t="s">
        <v>148</v>
      </c>
      <c r="F241" s="489">
        <v>2</v>
      </c>
      <c r="G241" s="490">
        <v>43528</v>
      </c>
      <c r="H241" s="299">
        <v>1528.02</v>
      </c>
      <c r="I241" s="30"/>
    </row>
    <row r="242" spans="1:9" s="1" customFormat="1" ht="21.75" customHeight="1" thickBot="1">
      <c r="A242" s="86"/>
      <c r="B242" s="306"/>
      <c r="C242" s="307"/>
      <c r="D242" s="308"/>
      <c r="E242" s="486" t="s">
        <v>178</v>
      </c>
      <c r="F242" s="489">
        <v>3</v>
      </c>
      <c r="G242" s="490">
        <v>43560</v>
      </c>
      <c r="H242" s="299">
        <v>1290.14</v>
      </c>
      <c r="I242" s="30"/>
    </row>
    <row r="243" spans="1:9" s="1" customFormat="1" ht="21.75" customHeight="1" thickBot="1">
      <c r="A243" s="86"/>
      <c r="B243" s="306"/>
      <c r="C243" s="307"/>
      <c r="D243" s="308"/>
      <c r="E243" s="167"/>
      <c r="F243" s="168"/>
      <c r="G243" s="169"/>
      <c r="H243" s="299"/>
      <c r="I243" s="30"/>
    </row>
    <row r="244" spans="1:9" s="1" customFormat="1" ht="21.75" customHeight="1" thickBot="1">
      <c r="A244" s="318" t="s">
        <v>17</v>
      </c>
      <c r="B244" s="319"/>
      <c r="C244" s="163"/>
      <c r="D244" s="320"/>
      <c r="E244" s="321"/>
      <c r="F244" s="165"/>
      <c r="G244" s="166"/>
      <c r="H244" s="322">
        <f>H245+H254+H265</f>
        <v>4224.06</v>
      </c>
      <c r="I244" s="30"/>
    </row>
    <row r="245" spans="1:9" s="1" customFormat="1" ht="21.75" customHeight="1">
      <c r="A245" s="340"/>
      <c r="B245" s="554">
        <v>317</v>
      </c>
      <c r="C245" s="357">
        <v>43490</v>
      </c>
      <c r="D245" s="314">
        <v>1320</v>
      </c>
      <c r="E245" s="342" t="s">
        <v>68</v>
      </c>
      <c r="F245" s="343"/>
      <c r="G245" s="344"/>
      <c r="H245" s="345">
        <f>SUM(H246:H252)</f>
        <v>660</v>
      </c>
      <c r="I245" s="227"/>
    </row>
    <row r="246" spans="1:9" s="1" customFormat="1" ht="21.75" customHeight="1">
      <c r="A246" s="338"/>
      <c r="B246" s="326"/>
      <c r="C246" s="328"/>
      <c r="D246" s="327"/>
      <c r="E246" s="541" t="s">
        <v>246</v>
      </c>
      <c r="F246" s="330" t="s">
        <v>70</v>
      </c>
      <c r="G246" s="331">
        <v>43497</v>
      </c>
      <c r="H246" s="324">
        <v>110</v>
      </c>
      <c r="I246" s="312" t="s">
        <v>18</v>
      </c>
    </row>
    <row r="247" spans="1:9" s="1" customFormat="1" ht="21.75" customHeight="1">
      <c r="A247" s="338"/>
      <c r="B247" s="326"/>
      <c r="C247" s="328"/>
      <c r="D247" s="327"/>
      <c r="E247" s="329"/>
      <c r="F247" s="330" t="s">
        <v>110</v>
      </c>
      <c r="G247" s="331">
        <v>43521</v>
      </c>
      <c r="H247" s="324">
        <v>110</v>
      </c>
      <c r="I247" s="312"/>
    </row>
    <row r="248" spans="1:9" s="1" customFormat="1" ht="21.75" customHeight="1">
      <c r="A248" s="338"/>
      <c r="B248" s="326"/>
      <c r="C248" s="328"/>
      <c r="D248" s="327"/>
      <c r="E248" s="329"/>
      <c r="F248" s="330" t="s">
        <v>153</v>
      </c>
      <c r="G248" s="331">
        <v>43543</v>
      </c>
      <c r="H248" s="324">
        <v>110</v>
      </c>
      <c r="I248" s="312"/>
    </row>
    <row r="249" spans="1:9" s="1" customFormat="1" ht="21.75" customHeight="1">
      <c r="A249" s="338"/>
      <c r="B249" s="326"/>
      <c r="C249" s="328"/>
      <c r="D249" s="327"/>
      <c r="E249" s="329"/>
      <c r="F249" s="330" t="s">
        <v>236</v>
      </c>
      <c r="G249" s="331">
        <v>43619</v>
      </c>
      <c r="H249" s="324">
        <v>110</v>
      </c>
      <c r="I249" s="312"/>
    </row>
    <row r="250" spans="1:9" s="1" customFormat="1" ht="21.75" customHeight="1">
      <c r="A250" s="338"/>
      <c r="B250" s="326"/>
      <c r="C250" s="328"/>
      <c r="D250" s="327"/>
      <c r="E250" s="329"/>
      <c r="F250" s="330" t="s">
        <v>237</v>
      </c>
      <c r="G250" s="331">
        <v>43619</v>
      </c>
      <c r="H250" s="324">
        <v>110</v>
      </c>
      <c r="I250" s="312"/>
    </row>
    <row r="251" spans="1:9" s="1" customFormat="1" ht="21.75" customHeight="1">
      <c r="A251" s="338"/>
      <c r="B251" s="326"/>
      <c r="C251" s="328"/>
      <c r="D251" s="327"/>
      <c r="E251" s="329"/>
      <c r="F251" s="330" t="s">
        <v>238</v>
      </c>
      <c r="G251" s="331">
        <v>43649</v>
      </c>
      <c r="H251" s="324">
        <v>110</v>
      </c>
      <c r="I251" s="312"/>
    </row>
    <row r="252" spans="1:9" s="1" customFormat="1" ht="21.75" customHeight="1">
      <c r="A252" s="338"/>
      <c r="B252" s="326"/>
      <c r="C252" s="328"/>
      <c r="D252" s="327"/>
      <c r="E252" s="329"/>
      <c r="F252" s="330" t="s">
        <v>239</v>
      </c>
      <c r="G252" s="331">
        <v>43678</v>
      </c>
      <c r="H252" s="324"/>
      <c r="I252" s="312"/>
    </row>
    <row r="253" spans="1:9" s="1" customFormat="1" ht="21.75" customHeight="1" thickBot="1">
      <c r="A253" s="545"/>
      <c r="B253" s="546"/>
      <c r="C253" s="547"/>
      <c r="D253" s="529"/>
      <c r="E253" s="530"/>
      <c r="F253" s="548"/>
      <c r="G253" s="549"/>
      <c r="H253" s="388"/>
      <c r="I253" s="312"/>
    </row>
    <row r="254" spans="1:9" s="1" customFormat="1" ht="21.75" customHeight="1">
      <c r="A254" s="340"/>
      <c r="B254" s="554">
        <v>844</v>
      </c>
      <c r="C254" s="357">
        <v>43490</v>
      </c>
      <c r="D254" s="314">
        <v>7123.11</v>
      </c>
      <c r="E254" s="540" t="s">
        <v>69</v>
      </c>
      <c r="F254" s="343"/>
      <c r="G254" s="344"/>
      <c r="H254" s="345">
        <f>H258+H263</f>
        <v>252.71999999999997</v>
      </c>
      <c r="I254" s="227"/>
    </row>
    <row r="255" spans="1:9" s="1" customFormat="1" ht="21.75" customHeight="1">
      <c r="A255" s="338"/>
      <c r="B255" s="326"/>
      <c r="C255" s="328"/>
      <c r="D255" s="327"/>
      <c r="E255" s="333"/>
      <c r="F255" s="330" t="s">
        <v>70</v>
      </c>
      <c r="G255" s="332">
        <v>43497</v>
      </c>
      <c r="H255" s="346">
        <v>42.12</v>
      </c>
      <c r="I255" s="312" t="s">
        <v>18</v>
      </c>
    </row>
    <row r="256" spans="1:9" s="1" customFormat="1" ht="21.75" customHeight="1">
      <c r="A256" s="337"/>
      <c r="B256" s="334"/>
      <c r="C256" s="335"/>
      <c r="D256" s="327"/>
      <c r="E256" s="329"/>
      <c r="F256" s="330" t="s">
        <v>110</v>
      </c>
      <c r="G256" s="331">
        <v>43521</v>
      </c>
      <c r="H256" s="346">
        <v>42.12</v>
      </c>
      <c r="I256" s="227"/>
    </row>
    <row r="257" spans="1:9" s="1" customFormat="1" ht="21.75" customHeight="1">
      <c r="A257" s="337"/>
      <c r="B257" s="334"/>
      <c r="C257" s="335"/>
      <c r="D257" s="327"/>
      <c r="E257" s="329"/>
      <c r="F257" s="330" t="s">
        <v>153</v>
      </c>
      <c r="G257" s="331">
        <v>43588</v>
      </c>
      <c r="H257" s="347">
        <v>42.12</v>
      </c>
      <c r="I257" s="312"/>
    </row>
    <row r="258" spans="1:9" s="1" customFormat="1" ht="21.75" customHeight="1">
      <c r="A258" s="337"/>
      <c r="B258" s="334"/>
      <c r="C258" s="335"/>
      <c r="D258" s="327"/>
      <c r="E258" s="541" t="s">
        <v>246</v>
      </c>
      <c r="F258" s="542"/>
      <c r="G258" s="543"/>
      <c r="H258" s="544">
        <f>SUM(H255:H257)</f>
        <v>126.35999999999999</v>
      </c>
      <c r="I258" s="312"/>
    </row>
    <row r="259" spans="1:9" s="1" customFormat="1" ht="21.75" customHeight="1">
      <c r="A259" s="337"/>
      <c r="B259" s="334"/>
      <c r="C259" s="335"/>
      <c r="D259" s="327"/>
      <c r="E259" s="329"/>
      <c r="F259" s="330" t="s">
        <v>236</v>
      </c>
      <c r="G259" s="331">
        <v>43588</v>
      </c>
      <c r="H259" s="347">
        <v>42.12</v>
      </c>
      <c r="I259" s="312"/>
    </row>
    <row r="260" spans="1:9" s="1" customFormat="1" ht="21.75" customHeight="1">
      <c r="A260" s="337"/>
      <c r="B260" s="334"/>
      <c r="C260" s="335"/>
      <c r="D260" s="327"/>
      <c r="E260" s="329"/>
      <c r="F260" s="330" t="s">
        <v>237</v>
      </c>
      <c r="G260" s="331">
        <v>43619</v>
      </c>
      <c r="H260" s="347">
        <v>42.12</v>
      </c>
      <c r="I260" s="312"/>
    </row>
    <row r="261" spans="1:9" s="1" customFormat="1" ht="21.75" customHeight="1">
      <c r="A261" s="337"/>
      <c r="B261" s="334"/>
      <c r="C261" s="335"/>
      <c r="D261" s="327"/>
      <c r="E261" s="329"/>
      <c r="F261" s="330" t="s">
        <v>238</v>
      </c>
      <c r="G261" s="331">
        <v>43649</v>
      </c>
      <c r="H261" s="347">
        <v>42.12</v>
      </c>
      <c r="I261" s="312"/>
    </row>
    <row r="262" spans="1:9" s="1" customFormat="1" ht="21.75" customHeight="1">
      <c r="A262" s="337"/>
      <c r="B262" s="334"/>
      <c r="C262" s="335"/>
      <c r="D262" s="327"/>
      <c r="E262" s="329"/>
      <c r="F262" s="330" t="s">
        <v>239</v>
      </c>
      <c r="G262" s="331">
        <v>43678</v>
      </c>
      <c r="H262" s="347"/>
      <c r="I262" s="312"/>
    </row>
    <row r="263" spans="1:9" s="1" customFormat="1" ht="21.75" customHeight="1">
      <c r="A263" s="337"/>
      <c r="B263" s="334"/>
      <c r="C263" s="335"/>
      <c r="D263" s="327"/>
      <c r="E263" s="541" t="s">
        <v>244</v>
      </c>
      <c r="F263" s="542"/>
      <c r="G263" s="543"/>
      <c r="H263" s="544">
        <f>H259+H260+H261+H262</f>
        <v>126.35999999999999</v>
      </c>
      <c r="I263" s="312"/>
    </row>
    <row r="264" spans="1:9" s="1" customFormat="1" ht="21.75" customHeight="1" thickBot="1">
      <c r="A264" s="550"/>
      <c r="B264" s="551"/>
      <c r="C264" s="552"/>
      <c r="D264" s="392"/>
      <c r="E264" s="393"/>
      <c r="F264" s="538"/>
      <c r="G264" s="539"/>
      <c r="H264" s="553"/>
      <c r="I264" s="312"/>
    </row>
    <row r="265" spans="1:9" s="1" customFormat="1" ht="21.75" customHeight="1">
      <c r="A265" s="340"/>
      <c r="B265" s="554">
        <v>844</v>
      </c>
      <c r="C265" s="357">
        <v>43490</v>
      </c>
      <c r="D265" s="314"/>
      <c r="E265" s="540" t="s">
        <v>245</v>
      </c>
      <c r="F265" s="535"/>
      <c r="G265" s="536"/>
      <c r="H265" s="345">
        <f>H269+H273</f>
        <v>3311.34</v>
      </c>
      <c r="I265" s="312"/>
    </row>
    <row r="266" spans="1:9" s="1" customFormat="1" ht="21.75" customHeight="1">
      <c r="A266" s="339"/>
      <c r="B266" s="326"/>
      <c r="C266" s="328"/>
      <c r="D266" s="327"/>
      <c r="E266" s="333"/>
      <c r="F266" s="330" t="s">
        <v>70</v>
      </c>
      <c r="G266" s="336">
        <v>43497</v>
      </c>
      <c r="H266" s="348">
        <v>551.89</v>
      </c>
      <c r="I266" s="312" t="s">
        <v>28</v>
      </c>
    </row>
    <row r="267" spans="1:9" s="1" customFormat="1" ht="21.75" customHeight="1">
      <c r="A267" s="339"/>
      <c r="B267" s="326"/>
      <c r="C267" s="328"/>
      <c r="D267" s="327"/>
      <c r="E267" s="333"/>
      <c r="F267" s="330" t="s">
        <v>110</v>
      </c>
      <c r="G267" s="331">
        <v>43521</v>
      </c>
      <c r="H267" s="348">
        <v>551.89</v>
      </c>
      <c r="I267" s="312"/>
    </row>
    <row r="268" spans="1:9" s="1" customFormat="1" ht="21.75" customHeight="1">
      <c r="A268" s="224"/>
      <c r="B268" s="138"/>
      <c r="C268" s="8"/>
      <c r="D268" s="139"/>
      <c r="E268" s="135"/>
      <c r="F268" s="330" t="s">
        <v>153</v>
      </c>
      <c r="G268" s="331">
        <v>43543</v>
      </c>
      <c r="H268" s="324">
        <v>551.89</v>
      </c>
      <c r="I268" s="30"/>
    </row>
    <row r="269" spans="1:9" s="1" customFormat="1" ht="21.75" customHeight="1">
      <c r="A269" s="323"/>
      <c r="B269" s="309"/>
      <c r="C269" s="66"/>
      <c r="D269" s="310"/>
      <c r="E269" s="541" t="s">
        <v>246</v>
      </c>
      <c r="F269" s="527"/>
      <c r="G269" s="528"/>
      <c r="H269" s="522">
        <f>SUM(H266:H268)</f>
        <v>1655.67</v>
      </c>
      <c r="I269" s="30"/>
    </row>
    <row r="270" spans="1:9" s="1" customFormat="1" ht="21.75" customHeight="1">
      <c r="A270" s="323"/>
      <c r="B270" s="309"/>
      <c r="C270" s="66"/>
      <c r="D270" s="310"/>
      <c r="E270" s="118"/>
      <c r="F270" s="330" t="s">
        <v>236</v>
      </c>
      <c r="G270" s="331">
        <v>43588</v>
      </c>
      <c r="H270" s="324">
        <v>551.89</v>
      </c>
      <c r="I270" s="30"/>
    </row>
    <row r="271" spans="1:9" s="1" customFormat="1" ht="21.75" customHeight="1">
      <c r="A271" s="323"/>
      <c r="B271" s="309"/>
      <c r="C271" s="66"/>
      <c r="D271" s="310"/>
      <c r="E271" s="311"/>
      <c r="F271" s="330" t="s">
        <v>237</v>
      </c>
      <c r="G271" s="331">
        <v>43619</v>
      </c>
      <c r="H271" s="324">
        <v>551.89</v>
      </c>
      <c r="I271" s="30"/>
    </row>
    <row r="272" spans="1:9" s="1" customFormat="1" ht="21.75" customHeight="1">
      <c r="A272" s="323"/>
      <c r="B272" s="309"/>
      <c r="C272" s="66"/>
      <c r="D272" s="310"/>
      <c r="E272" s="311"/>
      <c r="F272" s="330" t="s">
        <v>238</v>
      </c>
      <c r="G272" s="331">
        <v>43649</v>
      </c>
      <c r="H272" s="324">
        <v>551.89</v>
      </c>
      <c r="I272" s="30"/>
    </row>
    <row r="273" spans="1:9" s="1" customFormat="1" ht="21.75" customHeight="1">
      <c r="A273" s="323"/>
      <c r="B273" s="309"/>
      <c r="C273" s="66"/>
      <c r="D273" s="310"/>
      <c r="E273" s="541" t="s">
        <v>244</v>
      </c>
      <c r="F273" s="525"/>
      <c r="G273" s="526"/>
      <c r="H273" s="523">
        <f>H270+H271+H272</f>
        <v>1655.67</v>
      </c>
      <c r="I273" s="30"/>
    </row>
    <row r="274" spans="1:9" s="1" customFormat="1" ht="21.75" customHeight="1" thickBot="1">
      <c r="A274" s="537"/>
      <c r="B274" s="290"/>
      <c r="C274" s="68"/>
      <c r="D274" s="291"/>
      <c r="E274" s="282"/>
      <c r="F274" s="538"/>
      <c r="G274" s="539"/>
      <c r="H274" s="325"/>
      <c r="I274" s="30"/>
    </row>
    <row r="275" spans="1:9" s="1" customFormat="1" ht="21.75" customHeight="1">
      <c r="A275" s="531" t="s">
        <v>17</v>
      </c>
      <c r="B275" s="360"/>
      <c r="C275" s="218"/>
      <c r="D275" s="361"/>
      <c r="E275" s="532" t="s">
        <v>151</v>
      </c>
      <c r="F275" s="533"/>
      <c r="G275" s="534"/>
      <c r="H275" s="558">
        <f>SUM(H276:H277)</f>
        <v>3559.41</v>
      </c>
      <c r="I275" s="30"/>
    </row>
    <row r="276" spans="1:9" s="1" customFormat="1" ht="21.75" customHeight="1">
      <c r="A276" s="323"/>
      <c r="B276" s="309"/>
      <c r="C276" s="66"/>
      <c r="D276" s="310"/>
      <c r="E276" s="492" t="s">
        <v>200</v>
      </c>
      <c r="F276" s="349" t="s">
        <v>154</v>
      </c>
      <c r="G276" s="350">
        <v>43501</v>
      </c>
      <c r="H276" s="351">
        <v>1784.11</v>
      </c>
      <c r="I276" s="30"/>
    </row>
    <row r="277" spans="1:9" s="1" customFormat="1" ht="21.75" customHeight="1" thickBot="1">
      <c r="A277" s="289"/>
      <c r="B277" s="290"/>
      <c r="C277" s="68"/>
      <c r="D277" s="291"/>
      <c r="E277" s="492" t="s">
        <v>200</v>
      </c>
      <c r="F277" s="491" t="s">
        <v>199</v>
      </c>
      <c r="G277" s="350">
        <v>43559</v>
      </c>
      <c r="H277" s="351">
        <v>1775.3</v>
      </c>
      <c r="I277" s="30"/>
    </row>
    <row r="278" spans="1:9" s="1" customFormat="1" ht="21.75" customHeight="1" thickBot="1">
      <c r="A278" s="524"/>
      <c r="B278" s="360"/>
      <c r="C278" s="218"/>
      <c r="D278" s="361"/>
      <c r="E278" s="555"/>
      <c r="F278" s="556"/>
      <c r="G278" s="534"/>
      <c r="H278" s="557"/>
      <c r="I278" s="30"/>
    </row>
    <row r="279" spans="1:9" s="1" customFormat="1" ht="21.75" customHeight="1">
      <c r="A279" s="355" t="s">
        <v>33</v>
      </c>
      <c r="B279" s="356"/>
      <c r="C279" s="357"/>
      <c r="D279" s="162"/>
      <c r="E279" s="358" t="s">
        <v>155</v>
      </c>
      <c r="F279" s="316"/>
      <c r="G279" s="317"/>
      <c r="H279" s="359">
        <f>SUM(H280:H287)</f>
        <v>2580.6</v>
      </c>
      <c r="I279" s="30"/>
    </row>
    <row r="280" spans="1:9" s="1" customFormat="1" ht="21.75" customHeight="1">
      <c r="A280" s="354"/>
      <c r="B280" s="352"/>
      <c r="C280" s="353"/>
      <c r="D280" s="14"/>
      <c r="E280" s="362" t="s">
        <v>111</v>
      </c>
      <c r="F280" s="370">
        <v>1</v>
      </c>
      <c r="G280" s="475">
        <v>43516</v>
      </c>
      <c r="H280" s="324">
        <v>430.1</v>
      </c>
      <c r="I280" s="30"/>
    </row>
    <row r="281" spans="1:9" s="1" customFormat="1" ht="21.75" customHeight="1">
      <c r="A281" s="354"/>
      <c r="B281" s="352"/>
      <c r="C281" s="353"/>
      <c r="D281" s="14"/>
      <c r="E281" s="13"/>
      <c r="F281" s="370">
        <v>2</v>
      </c>
      <c r="G281" s="475">
        <v>43523</v>
      </c>
      <c r="H281" s="324">
        <v>430.1</v>
      </c>
      <c r="I281" s="30"/>
    </row>
    <row r="282" spans="1:9" s="1" customFormat="1" ht="21.75" customHeight="1">
      <c r="A282" s="224"/>
      <c r="B282" s="138"/>
      <c r="C282" s="8"/>
      <c r="D282" s="139"/>
      <c r="E282" s="135"/>
      <c r="F282" s="370">
        <v>3</v>
      </c>
      <c r="G282" s="475">
        <v>43543</v>
      </c>
      <c r="H282" s="324">
        <v>430.1</v>
      </c>
      <c r="I282" s="30"/>
    </row>
    <row r="283" spans="1:9" s="1" customFormat="1" ht="21.75" customHeight="1">
      <c r="A283" s="323"/>
      <c r="B283" s="309"/>
      <c r="C283" s="66"/>
      <c r="D283" s="310"/>
      <c r="E283" s="311"/>
      <c r="F283" s="493">
        <v>4</v>
      </c>
      <c r="G283" s="494">
        <v>43587</v>
      </c>
      <c r="H283" s="324">
        <v>430.1</v>
      </c>
      <c r="I283" s="30"/>
    </row>
    <row r="284" spans="1:9" s="1" customFormat="1" ht="21.75" customHeight="1">
      <c r="A284" s="323"/>
      <c r="B284" s="309"/>
      <c r="C284" s="66"/>
      <c r="D284" s="310"/>
      <c r="E284" s="311"/>
      <c r="F284" s="493">
        <v>5</v>
      </c>
      <c r="G284" s="494">
        <v>43621</v>
      </c>
      <c r="H284" s="324">
        <v>430.1</v>
      </c>
      <c r="I284" s="30"/>
    </row>
    <row r="285" spans="1:9" s="1" customFormat="1" ht="21.75" customHeight="1">
      <c r="A285" s="323"/>
      <c r="B285" s="309"/>
      <c r="C285" s="66"/>
      <c r="D285" s="310"/>
      <c r="E285" s="311"/>
      <c r="F285" s="493">
        <v>6</v>
      </c>
      <c r="G285" s="494">
        <v>43642</v>
      </c>
      <c r="H285" s="324">
        <v>430.1</v>
      </c>
      <c r="I285" s="30"/>
    </row>
    <row r="286" spans="1:9" s="1" customFormat="1" ht="21.75" customHeight="1">
      <c r="A286" s="323"/>
      <c r="B286" s="309"/>
      <c r="C286" s="66"/>
      <c r="D286" s="310"/>
      <c r="E286" s="311"/>
      <c r="F286" s="493">
        <v>7</v>
      </c>
      <c r="G286" s="494"/>
      <c r="H286" s="351"/>
      <c r="I286" s="30"/>
    </row>
    <row r="287" spans="1:9" s="1" customFormat="1" ht="21.75" customHeight="1">
      <c r="A287" s="323"/>
      <c r="B287" s="309"/>
      <c r="C287" s="66"/>
      <c r="D287" s="310"/>
      <c r="E287" s="311"/>
      <c r="F287" s="493"/>
      <c r="G287" s="494"/>
      <c r="H287" s="351"/>
      <c r="I287" s="30"/>
    </row>
    <row r="288" spans="1:9" s="1" customFormat="1" ht="21" customHeight="1" thickBot="1">
      <c r="A288" s="289"/>
      <c r="B288" s="290"/>
      <c r="C288" s="68"/>
      <c r="D288" s="291"/>
      <c r="E288" s="282"/>
      <c r="F288" s="283"/>
      <c r="G288" s="284"/>
      <c r="H288" s="325"/>
      <c r="I288" s="30"/>
    </row>
    <row r="289" spans="1:9" s="1" customFormat="1" ht="21" customHeight="1">
      <c r="A289" s="560"/>
      <c r="B289" s="561"/>
      <c r="C289" s="562"/>
      <c r="D289" s="563"/>
      <c r="E289" s="564"/>
      <c r="F289" s="174"/>
      <c r="G289" s="175"/>
      <c r="H289" s="565"/>
      <c r="I289" s="30"/>
    </row>
    <row r="290" spans="1:9" s="1" customFormat="1" ht="21.75" customHeight="1">
      <c r="A290" s="566" t="s">
        <v>34</v>
      </c>
      <c r="B290" s="352"/>
      <c r="C290" s="353"/>
      <c r="D290" s="14"/>
      <c r="E290" s="362" t="s">
        <v>158</v>
      </c>
      <c r="F290" s="7"/>
      <c r="G290" s="95"/>
      <c r="H290" s="567">
        <f>SUM(H291:H297)</f>
        <v>5937.97</v>
      </c>
      <c r="I290" s="210" t="s">
        <v>109</v>
      </c>
    </row>
    <row r="291" spans="1:9" s="1" customFormat="1" ht="21.75" customHeight="1">
      <c r="A291" s="354"/>
      <c r="B291" s="352">
        <v>15240</v>
      </c>
      <c r="C291" s="353">
        <v>43494</v>
      </c>
      <c r="D291" s="14">
        <v>11000</v>
      </c>
      <c r="E291" s="559" t="s">
        <v>155</v>
      </c>
      <c r="F291" s="370" t="s">
        <v>60</v>
      </c>
      <c r="G291" s="475">
        <v>43488</v>
      </c>
      <c r="H291" s="324">
        <v>809.65</v>
      </c>
      <c r="I291"/>
    </row>
    <row r="292" spans="1:9" s="1" customFormat="1" ht="21.75" customHeight="1">
      <c r="A292" s="354"/>
      <c r="B292" s="352"/>
      <c r="C292" s="353"/>
      <c r="D292" s="14"/>
      <c r="E292" s="13"/>
      <c r="F292" s="370" t="s">
        <v>156</v>
      </c>
      <c r="G292" s="475">
        <v>43518</v>
      </c>
      <c r="H292" s="324">
        <v>930.31</v>
      </c>
      <c r="I292"/>
    </row>
    <row r="293" spans="1:9" s="1" customFormat="1" ht="21.75" customHeight="1">
      <c r="A293" s="224"/>
      <c r="B293" s="138"/>
      <c r="C293" s="8"/>
      <c r="D293" s="139"/>
      <c r="E293" s="135"/>
      <c r="F293" s="370" t="s">
        <v>157</v>
      </c>
      <c r="G293" s="475">
        <v>43564</v>
      </c>
      <c r="H293" s="324">
        <v>852.25</v>
      </c>
      <c r="I293" s="30"/>
    </row>
    <row r="294" spans="1:9" s="1" customFormat="1" ht="21.75" customHeight="1">
      <c r="A294" s="224"/>
      <c r="B294" s="138"/>
      <c r="C294" s="8"/>
      <c r="D294" s="139"/>
      <c r="E294" s="135"/>
      <c r="F294" s="370" t="s">
        <v>193</v>
      </c>
      <c r="G294" s="475">
        <v>43630</v>
      </c>
      <c r="H294" s="324">
        <v>815.08</v>
      </c>
      <c r="I294" s="30"/>
    </row>
    <row r="295" spans="1:9" s="1" customFormat="1" ht="21.75" customHeight="1">
      <c r="A295" s="224"/>
      <c r="B295" s="138"/>
      <c r="C295" s="8"/>
      <c r="D295" s="139"/>
      <c r="E295" s="135"/>
      <c r="F295" s="370" t="s">
        <v>247</v>
      </c>
      <c r="G295" s="475">
        <v>43622</v>
      </c>
      <c r="H295" s="324">
        <v>821.3</v>
      </c>
      <c r="I295" s="30"/>
    </row>
    <row r="296" spans="1:9" s="1" customFormat="1" ht="21.75" customHeight="1">
      <c r="A296" s="224"/>
      <c r="B296" s="138"/>
      <c r="C296" s="8"/>
      <c r="D296" s="139"/>
      <c r="E296" s="135"/>
      <c r="F296" s="370" t="s">
        <v>248</v>
      </c>
      <c r="G296" s="475">
        <v>43621</v>
      </c>
      <c r="H296" s="324">
        <v>852.41</v>
      </c>
      <c r="I296" s="30"/>
    </row>
    <row r="297" spans="1:9" s="1" customFormat="1" ht="21.75" customHeight="1">
      <c r="A297" s="224"/>
      <c r="B297" s="138"/>
      <c r="C297" s="8"/>
      <c r="D297" s="139"/>
      <c r="E297" s="135"/>
      <c r="F297" s="370" t="s">
        <v>249</v>
      </c>
      <c r="G297" s="475">
        <v>43651</v>
      </c>
      <c r="H297" s="324">
        <v>856.97</v>
      </c>
      <c r="I297" s="30"/>
    </row>
    <row r="298" spans="1:9" s="1" customFormat="1" ht="21.75" customHeight="1" thickBot="1">
      <c r="A298" s="537"/>
      <c r="B298" s="568"/>
      <c r="C298" s="569"/>
      <c r="D298" s="570"/>
      <c r="E298" s="571"/>
      <c r="F298" s="92"/>
      <c r="G298" s="93"/>
      <c r="H298" s="366"/>
      <c r="I298" s="30"/>
    </row>
    <row r="299" spans="1:9" s="1" customFormat="1" ht="21.75" customHeight="1">
      <c r="A299" s="572" t="s">
        <v>159</v>
      </c>
      <c r="B299" s="561"/>
      <c r="C299" s="562"/>
      <c r="D299" s="563"/>
      <c r="E299" s="573" t="s">
        <v>155</v>
      </c>
      <c r="F299" s="174"/>
      <c r="G299" s="175"/>
      <c r="H299" s="364">
        <f>SUM(H300:H305)</f>
        <v>3600</v>
      </c>
      <c r="I299" s="30"/>
    </row>
    <row r="300" spans="1:9" s="1" customFormat="1" ht="21.75" customHeight="1">
      <c r="A300" s="224"/>
      <c r="B300" s="138"/>
      <c r="C300" s="8"/>
      <c r="D300" s="139"/>
      <c r="E300" s="487" t="s">
        <v>160</v>
      </c>
      <c r="F300" s="370">
        <v>1</v>
      </c>
      <c r="G300" s="475">
        <v>43543</v>
      </c>
      <c r="H300" s="324">
        <v>600</v>
      </c>
      <c r="I300" s="30"/>
    </row>
    <row r="301" spans="1:9" s="1" customFormat="1" ht="21.75" customHeight="1">
      <c r="A301" s="224"/>
      <c r="B301" s="138"/>
      <c r="C301" s="8"/>
      <c r="D301" s="139"/>
      <c r="E301" s="487"/>
      <c r="F301" s="370">
        <v>2</v>
      </c>
      <c r="G301" s="475">
        <v>43543</v>
      </c>
      <c r="H301" s="324">
        <v>600</v>
      </c>
      <c r="I301" s="30"/>
    </row>
    <row r="302" spans="1:9" s="1" customFormat="1" ht="21.75" customHeight="1">
      <c r="A302" s="224"/>
      <c r="B302" s="138"/>
      <c r="C302" s="8"/>
      <c r="D302" s="139"/>
      <c r="E302" s="487"/>
      <c r="F302" s="370">
        <v>3</v>
      </c>
      <c r="G302" s="475">
        <v>43543</v>
      </c>
      <c r="H302" s="324">
        <v>600</v>
      </c>
      <c r="I302" s="30"/>
    </row>
    <row r="303" spans="1:9" s="1" customFormat="1" ht="21.75" customHeight="1">
      <c r="A303" s="224"/>
      <c r="B303" s="138"/>
      <c r="C303" s="8"/>
      <c r="D303" s="139"/>
      <c r="E303" s="487"/>
      <c r="F303" s="370">
        <v>4</v>
      </c>
      <c r="G303" s="475">
        <v>43543</v>
      </c>
      <c r="H303" s="324">
        <v>600</v>
      </c>
      <c r="I303" s="30"/>
    </row>
    <row r="304" spans="1:9" s="1" customFormat="1" ht="21.75" customHeight="1">
      <c r="A304" s="224"/>
      <c r="B304" s="138"/>
      <c r="C304" s="8"/>
      <c r="D304" s="139"/>
      <c r="E304" s="487"/>
      <c r="F304" s="370">
        <v>5</v>
      </c>
      <c r="G304" s="475">
        <v>43543</v>
      </c>
      <c r="H304" s="324">
        <v>600</v>
      </c>
      <c r="I304" s="30"/>
    </row>
    <row r="305" spans="1:9" s="1" customFormat="1" ht="21.75" customHeight="1">
      <c r="A305" s="224"/>
      <c r="B305" s="138"/>
      <c r="C305" s="8"/>
      <c r="D305" s="139"/>
      <c r="E305" s="135"/>
      <c r="F305" s="7">
        <v>6</v>
      </c>
      <c r="G305" s="475">
        <v>43543</v>
      </c>
      <c r="H305" s="324">
        <v>600</v>
      </c>
      <c r="I305" s="30"/>
    </row>
    <row r="306" spans="1:9" s="1" customFormat="1" ht="21.75" customHeight="1" thickBot="1">
      <c r="A306" s="537"/>
      <c r="B306" s="568"/>
      <c r="C306" s="569"/>
      <c r="D306" s="570"/>
      <c r="E306" s="571"/>
      <c r="F306" s="92"/>
      <c r="G306" s="474"/>
      <c r="H306" s="299"/>
      <c r="I306" s="30"/>
    </row>
    <row r="307" spans="1:9" s="1" customFormat="1" ht="21.75" customHeight="1">
      <c r="A307" s="371" t="s">
        <v>10</v>
      </c>
      <c r="B307" s="372"/>
      <c r="C307" s="373"/>
      <c r="D307" s="162">
        <v>37831.08</v>
      </c>
      <c r="E307" s="363" t="s">
        <v>155</v>
      </c>
      <c r="F307" s="316"/>
      <c r="G307" s="317"/>
      <c r="H307" s="374">
        <f>SUM(H308:H311)</f>
        <v>9457.77</v>
      </c>
      <c r="I307" s="32" t="s">
        <v>23</v>
      </c>
    </row>
    <row r="308" spans="1:9" s="1" customFormat="1" ht="21.75" customHeight="1">
      <c r="A308" s="354"/>
      <c r="B308" s="367">
        <v>50</v>
      </c>
      <c r="C308" s="368">
        <v>43467</v>
      </c>
      <c r="D308" s="369">
        <v>37831.08</v>
      </c>
      <c r="E308" s="333" t="s">
        <v>66</v>
      </c>
      <c r="F308" s="370" t="s">
        <v>67</v>
      </c>
      <c r="G308" s="475">
        <v>43497</v>
      </c>
      <c r="H308" s="324">
        <v>3152.59</v>
      </c>
      <c r="I308" s="2"/>
    </row>
    <row r="309" spans="1:9" s="1" customFormat="1" ht="21.75" customHeight="1">
      <c r="A309" s="354"/>
      <c r="B309" s="367"/>
      <c r="C309" s="368"/>
      <c r="D309" s="369"/>
      <c r="E309" s="13"/>
      <c r="F309" s="370" t="s">
        <v>161</v>
      </c>
      <c r="G309" s="475">
        <v>43517</v>
      </c>
      <c r="H309" s="324">
        <v>3152.59</v>
      </c>
      <c r="I309" s="2"/>
    </row>
    <row r="310" spans="1:9" s="1" customFormat="1" ht="21.75" customHeight="1">
      <c r="A310" s="354"/>
      <c r="B310" s="367"/>
      <c r="C310" s="368"/>
      <c r="D310" s="369"/>
      <c r="E310" s="13"/>
      <c r="F310" s="370" t="s">
        <v>162</v>
      </c>
      <c r="G310" s="475">
        <v>43543</v>
      </c>
      <c r="H310" s="324">
        <v>3152.59</v>
      </c>
      <c r="I310" s="2"/>
    </row>
    <row r="311" spans="1:9" s="1" customFormat="1" ht="21.75" customHeight="1" thickBot="1">
      <c r="A311" s="375"/>
      <c r="B311" s="376"/>
      <c r="C311" s="68"/>
      <c r="D311" s="377"/>
      <c r="E311" s="91"/>
      <c r="F311" s="283"/>
      <c r="G311" s="284"/>
      <c r="H311" s="378"/>
      <c r="I311" s="2"/>
    </row>
    <row r="312" spans="1:9" s="1" customFormat="1" ht="21.75" customHeight="1" thickBot="1">
      <c r="A312" s="379"/>
      <c r="B312" s="313"/>
      <c r="C312" s="161"/>
      <c r="D312" s="314"/>
      <c r="E312" s="315"/>
      <c r="F312" s="174"/>
      <c r="G312" s="175"/>
      <c r="H312" s="380"/>
      <c r="I312" s="30"/>
    </row>
    <row r="313" spans="1:9" s="1" customFormat="1" ht="21.75" customHeight="1">
      <c r="A313" s="89" t="s">
        <v>35</v>
      </c>
      <c r="B313" s="82"/>
      <c r="C313" s="83"/>
      <c r="D313" s="15"/>
      <c r="E313" s="358" t="s">
        <v>155</v>
      </c>
      <c r="F313" s="12"/>
      <c r="G313" s="85"/>
      <c r="H313" s="381">
        <f>SUM(H314:H316)</f>
        <v>1200</v>
      </c>
      <c r="I313" s="30"/>
    </row>
    <row r="314" spans="1:9" s="1" customFormat="1" ht="21.75" customHeight="1">
      <c r="A314" s="80"/>
      <c r="B314" s="82"/>
      <c r="C314" s="83"/>
      <c r="D314" s="15"/>
      <c r="E314" s="84" t="s">
        <v>71</v>
      </c>
      <c r="F314" s="472" t="s">
        <v>72</v>
      </c>
      <c r="G314" s="473">
        <v>43497</v>
      </c>
      <c r="H314" s="471">
        <v>400</v>
      </c>
      <c r="I314" s="30"/>
    </row>
    <row r="315" spans="1:9" s="1" customFormat="1" ht="21.75" customHeight="1">
      <c r="A315" s="224"/>
      <c r="B315" s="138"/>
      <c r="C315" s="8"/>
      <c r="D315" s="139"/>
      <c r="E315" s="135"/>
      <c r="F315" s="472" t="s">
        <v>72</v>
      </c>
      <c r="G315" s="473">
        <v>43497</v>
      </c>
      <c r="H315" s="471">
        <v>400</v>
      </c>
      <c r="I315" s="30"/>
    </row>
    <row r="316" spans="1:9" s="1" customFormat="1" ht="21.75" customHeight="1">
      <c r="A316" s="224"/>
      <c r="B316" s="138"/>
      <c r="C316" s="8"/>
      <c r="D316" s="139"/>
      <c r="E316" s="135"/>
      <c r="F316" s="472" t="s">
        <v>72</v>
      </c>
      <c r="G316" s="473">
        <v>43497</v>
      </c>
      <c r="H316" s="471">
        <v>400</v>
      </c>
      <c r="I316" s="30"/>
    </row>
    <row r="317" spans="1:9" s="1" customFormat="1" ht="21.75" customHeight="1" thickBot="1">
      <c r="A317" s="289"/>
      <c r="B317" s="290"/>
      <c r="C317" s="68"/>
      <c r="D317" s="291"/>
      <c r="E317" s="282"/>
      <c r="F317" s="92"/>
      <c r="G317" s="93"/>
      <c r="H317" s="366"/>
      <c r="I317" s="30"/>
    </row>
    <row r="318" spans="1:9" s="1" customFormat="1" ht="21.75" customHeight="1" thickBot="1">
      <c r="A318" s="224"/>
      <c r="B318" s="138"/>
      <c r="C318" s="8"/>
      <c r="D318" s="139"/>
      <c r="E318" s="135"/>
      <c r="F318" s="12"/>
      <c r="G318" s="85"/>
      <c r="H318" s="365"/>
      <c r="I318" s="30"/>
    </row>
    <row r="319" spans="1:9" s="1" customFormat="1" ht="21.75" customHeight="1">
      <c r="A319" s="355" t="s">
        <v>36</v>
      </c>
      <c r="B319" s="356"/>
      <c r="C319" s="357"/>
      <c r="D319" s="162"/>
      <c r="E319" s="358" t="s">
        <v>155</v>
      </c>
      <c r="F319" s="316"/>
      <c r="G319" s="317"/>
      <c r="H319" s="374">
        <f>SUM(H320:H322)</f>
        <v>3300</v>
      </c>
      <c r="I319" s="1" t="s">
        <v>45</v>
      </c>
    </row>
    <row r="320" spans="1:8" s="1" customFormat="1" ht="21.75" customHeight="1">
      <c r="A320" s="354"/>
      <c r="B320" s="352"/>
      <c r="C320" s="353"/>
      <c r="D320" s="14"/>
      <c r="E320" s="13" t="s">
        <v>81</v>
      </c>
      <c r="F320" s="476">
        <v>827</v>
      </c>
      <c r="G320" s="475">
        <v>43500</v>
      </c>
      <c r="H320" s="324">
        <v>1100</v>
      </c>
    </row>
    <row r="321" spans="1:8" s="1" customFormat="1" ht="21.75" customHeight="1">
      <c r="A321" s="354"/>
      <c r="B321" s="352"/>
      <c r="C321" s="353"/>
      <c r="D321" s="14"/>
      <c r="E321" s="13"/>
      <c r="F321" s="370">
        <v>2999</v>
      </c>
      <c r="G321" s="475">
        <v>43517</v>
      </c>
      <c r="H321" s="324">
        <v>1100</v>
      </c>
    </row>
    <row r="322" spans="1:8" s="1" customFormat="1" ht="21.75" customHeight="1">
      <c r="A322" s="354"/>
      <c r="B322" s="352"/>
      <c r="C322" s="353"/>
      <c r="D322" s="14"/>
      <c r="E322" s="13"/>
      <c r="F322" s="370">
        <v>3408</v>
      </c>
      <c r="G322" s="475">
        <v>43543</v>
      </c>
      <c r="H322" s="324">
        <v>1100</v>
      </c>
    </row>
    <row r="323" spans="1:8" s="1" customFormat="1" ht="21.75" customHeight="1" thickBot="1">
      <c r="A323" s="354"/>
      <c r="B323" s="352"/>
      <c r="C323" s="353"/>
      <c r="D323" s="14"/>
      <c r="E323" s="13"/>
      <c r="F323" s="7"/>
      <c r="G323" s="95"/>
      <c r="H323" s="222"/>
    </row>
    <row r="324" spans="1:9" s="1" customFormat="1" ht="21.75" customHeight="1">
      <c r="A324" s="355" t="s">
        <v>31</v>
      </c>
      <c r="B324" s="356"/>
      <c r="C324" s="357"/>
      <c r="D324" s="162"/>
      <c r="E324" s="358" t="s">
        <v>155</v>
      </c>
      <c r="F324" s="383"/>
      <c r="G324" s="317"/>
      <c r="H324" s="359">
        <f>SUM(H325:H327)</f>
        <v>198.60000000000002</v>
      </c>
      <c r="I324" s="1" t="s">
        <v>40</v>
      </c>
    </row>
    <row r="325" spans="1:8" s="1" customFormat="1" ht="21.75" customHeight="1">
      <c r="A325" s="354"/>
      <c r="B325" s="352"/>
      <c r="C325" s="353"/>
      <c r="D325" s="14"/>
      <c r="E325" s="13" t="s">
        <v>163</v>
      </c>
      <c r="F325" s="370">
        <v>827</v>
      </c>
      <c r="G325" s="475">
        <v>43500</v>
      </c>
      <c r="H325" s="324">
        <v>62.9</v>
      </c>
    </row>
    <row r="326" spans="1:8" s="1" customFormat="1" ht="21.75" customHeight="1">
      <c r="A326" s="354"/>
      <c r="B326" s="352"/>
      <c r="C326" s="353"/>
      <c r="D326" s="14"/>
      <c r="E326" s="13"/>
      <c r="F326" s="370">
        <v>2999</v>
      </c>
      <c r="G326" s="475">
        <v>43517</v>
      </c>
      <c r="H326" s="324">
        <v>64.4</v>
      </c>
    </row>
    <row r="327" spans="1:9" s="1" customFormat="1" ht="21.75" customHeight="1" thickBot="1">
      <c r="A327" s="289"/>
      <c r="B327" s="290"/>
      <c r="C327" s="68"/>
      <c r="D327" s="291"/>
      <c r="E327" s="282"/>
      <c r="F327" s="477">
        <v>3408</v>
      </c>
      <c r="G327" s="478">
        <v>43543</v>
      </c>
      <c r="H327" s="325">
        <v>71.3</v>
      </c>
      <c r="I327" s="30"/>
    </row>
    <row r="328" spans="1:9" s="1" customFormat="1" ht="21.75" customHeight="1" thickBot="1">
      <c r="A328" s="323"/>
      <c r="B328" s="309"/>
      <c r="C328" s="66"/>
      <c r="D328" s="310"/>
      <c r="E328" s="311"/>
      <c r="F328" s="9"/>
      <c r="G328" s="10"/>
      <c r="H328" s="388"/>
      <c r="I328" s="30"/>
    </row>
    <row r="329" spans="1:9" s="1" customFormat="1" ht="21.75" customHeight="1">
      <c r="A329" s="384" t="s">
        <v>164</v>
      </c>
      <c r="B329" s="385"/>
      <c r="C329" s="386"/>
      <c r="D329" s="341"/>
      <c r="E329" s="363" t="s">
        <v>155</v>
      </c>
      <c r="F329" s="383"/>
      <c r="G329" s="317"/>
      <c r="H329" s="387">
        <f>SUM(H330:H332)</f>
        <v>7839</v>
      </c>
      <c r="I329" s="30"/>
    </row>
    <row r="330" spans="1:9" s="1" customFormat="1" ht="21.75" customHeight="1">
      <c r="A330" s="339"/>
      <c r="B330" s="326"/>
      <c r="C330" s="328"/>
      <c r="D330" s="327"/>
      <c r="E330" s="329" t="s">
        <v>165</v>
      </c>
      <c r="F330" s="370">
        <v>10</v>
      </c>
      <c r="G330" s="475">
        <v>43515</v>
      </c>
      <c r="H330" s="324">
        <v>2511</v>
      </c>
      <c r="I330" s="30"/>
    </row>
    <row r="331" spans="1:9" s="1" customFormat="1" ht="21.75" customHeight="1" thickBot="1">
      <c r="A331" s="389"/>
      <c r="B331" s="390"/>
      <c r="C331" s="391"/>
      <c r="D331" s="392"/>
      <c r="E331" s="393"/>
      <c r="F331" s="283"/>
      <c r="G331" s="284"/>
      <c r="H331" s="382"/>
      <c r="I331" s="30"/>
    </row>
    <row r="332" spans="1:9" s="1" customFormat="1" ht="21.75" customHeight="1">
      <c r="A332" s="384" t="s">
        <v>166</v>
      </c>
      <c r="B332" s="385"/>
      <c r="C332" s="386"/>
      <c r="D332" s="341"/>
      <c r="E332" s="363" t="s">
        <v>155</v>
      </c>
      <c r="F332" s="383"/>
      <c r="G332" s="317"/>
      <c r="H332" s="387">
        <f>SUM(H333:H335)</f>
        <v>5328</v>
      </c>
      <c r="I332" s="30"/>
    </row>
    <row r="333" spans="1:9" s="1" customFormat="1" ht="21.75" customHeight="1">
      <c r="A333" s="339"/>
      <c r="B333" s="326"/>
      <c r="C333" s="328"/>
      <c r="D333" s="327"/>
      <c r="E333" s="329" t="s">
        <v>167</v>
      </c>
      <c r="F333" s="370">
        <v>81</v>
      </c>
      <c r="G333" s="475">
        <v>43543</v>
      </c>
      <c r="H333" s="324">
        <v>5328</v>
      </c>
      <c r="I333" s="30"/>
    </row>
    <row r="334" spans="1:9" s="1" customFormat="1" ht="21.75" customHeight="1" thickBot="1">
      <c r="A334" s="389"/>
      <c r="B334" s="390"/>
      <c r="C334" s="391"/>
      <c r="D334" s="392"/>
      <c r="E334" s="393"/>
      <c r="F334" s="283"/>
      <c r="G334" s="284"/>
      <c r="H334" s="382"/>
      <c r="I334" s="30"/>
    </row>
    <row r="335" spans="1:9" s="1" customFormat="1" ht="21.75" customHeight="1" thickBot="1">
      <c r="A335" s="224"/>
      <c r="B335" s="138"/>
      <c r="C335" s="8"/>
      <c r="D335" s="139"/>
      <c r="E335" s="135"/>
      <c r="F335" s="7"/>
      <c r="G335" s="95"/>
      <c r="H335" s="346"/>
      <c r="I335" s="30"/>
    </row>
    <row r="336" spans="1:9" s="1" customFormat="1" ht="21.75" customHeight="1">
      <c r="A336" s="90" t="s">
        <v>37</v>
      </c>
      <c r="B336" s="313"/>
      <c r="C336" s="161"/>
      <c r="D336" s="314"/>
      <c r="E336" s="363" t="s">
        <v>155</v>
      </c>
      <c r="F336" s="316"/>
      <c r="G336" s="317"/>
      <c r="H336" s="387">
        <f>SUM(H337:H340)</f>
        <v>4000</v>
      </c>
      <c r="I336" s="30"/>
    </row>
    <row r="337" spans="1:9" s="1" customFormat="1" ht="21.75" customHeight="1">
      <c r="A337" s="224"/>
      <c r="B337" s="138"/>
      <c r="C337" s="8"/>
      <c r="D337" s="139"/>
      <c r="E337" s="487" t="s">
        <v>168</v>
      </c>
      <c r="F337" s="370">
        <v>11</v>
      </c>
      <c r="G337" s="475">
        <v>43508</v>
      </c>
      <c r="H337" s="324">
        <v>1700</v>
      </c>
      <c r="I337" s="30"/>
    </row>
    <row r="338" spans="1:9" s="1" customFormat="1" ht="21.75" customHeight="1">
      <c r="A338" s="224"/>
      <c r="B338" s="138"/>
      <c r="C338" s="8"/>
      <c r="D338" s="139"/>
      <c r="E338" s="135"/>
      <c r="F338" s="370">
        <v>34</v>
      </c>
      <c r="G338" s="475">
        <v>43536</v>
      </c>
      <c r="H338" s="324">
        <v>800</v>
      </c>
      <c r="I338" s="30"/>
    </row>
    <row r="339" spans="1:9" s="1" customFormat="1" ht="21.75" customHeight="1">
      <c r="A339" s="323"/>
      <c r="B339" s="309"/>
      <c r="C339" s="66"/>
      <c r="D339" s="310"/>
      <c r="E339" s="311"/>
      <c r="F339" s="493">
        <v>71</v>
      </c>
      <c r="G339" s="494">
        <v>43559</v>
      </c>
      <c r="H339" s="351">
        <v>1500</v>
      </c>
      <c r="I339" s="30"/>
    </row>
    <row r="340" spans="1:9" s="1" customFormat="1" ht="21.75" customHeight="1" thickBot="1">
      <c r="A340" s="289"/>
      <c r="B340" s="290"/>
      <c r="C340" s="68"/>
      <c r="D340" s="291"/>
      <c r="E340" s="282"/>
      <c r="F340" s="283"/>
      <c r="G340" s="284"/>
      <c r="H340" s="382"/>
      <c r="I340" s="30"/>
    </row>
    <row r="341" spans="1:9" s="1" customFormat="1" ht="21.75" customHeight="1">
      <c r="A341" s="355" t="s">
        <v>43</v>
      </c>
      <c r="B341" s="356"/>
      <c r="C341" s="357"/>
      <c r="D341" s="162"/>
      <c r="E341" s="396" t="s">
        <v>151</v>
      </c>
      <c r="F341" s="316"/>
      <c r="G341" s="317"/>
      <c r="H341" s="397">
        <f>H342</f>
        <v>658</v>
      </c>
      <c r="I341" t="s">
        <v>44</v>
      </c>
    </row>
    <row r="342" spans="1:9" s="1" customFormat="1" ht="21.75" customHeight="1">
      <c r="A342" s="354"/>
      <c r="B342" s="367">
        <v>3078116</v>
      </c>
      <c r="C342" s="368">
        <v>43468</v>
      </c>
      <c r="D342" s="394">
        <v>658</v>
      </c>
      <c r="E342" s="395" t="s">
        <v>64</v>
      </c>
      <c r="F342" s="370">
        <v>1</v>
      </c>
      <c r="G342" s="475">
        <v>43468</v>
      </c>
      <c r="H342" s="324">
        <v>658</v>
      </c>
      <c r="I342"/>
    </row>
    <row r="343" spans="1:9" s="1" customFormat="1" ht="21.75" customHeight="1" thickBot="1">
      <c r="A343" s="398"/>
      <c r="B343" s="399"/>
      <c r="C343" s="400"/>
      <c r="D343" s="401"/>
      <c r="E343" s="402"/>
      <c r="F343" s="403"/>
      <c r="G343" s="404"/>
      <c r="H343" s="405"/>
      <c r="I343"/>
    </row>
    <row r="344" spans="1:9" s="1" customFormat="1" ht="20.25" customHeight="1" thickBot="1">
      <c r="A344" s="86"/>
      <c r="B344" s="77"/>
      <c r="C344" s="77"/>
      <c r="D344" s="77"/>
      <c r="E344" s="225"/>
      <c r="F344" s="168"/>
      <c r="G344" s="169"/>
      <c r="H344" s="226"/>
      <c r="I344" s="56"/>
    </row>
    <row r="345" spans="1:9" s="1" customFormat="1" ht="18" customHeight="1" thickBot="1">
      <c r="A345" s="79" t="s">
        <v>21</v>
      </c>
      <c r="B345" s="155"/>
      <c r="C345" s="154"/>
      <c r="D345" s="156">
        <f>D346+D347</f>
        <v>2050</v>
      </c>
      <c r="E345" s="304" t="s">
        <v>151</v>
      </c>
      <c r="F345" s="154"/>
      <c r="G345" s="155"/>
      <c r="H345" s="122">
        <f>H346+H347</f>
        <v>2050</v>
      </c>
      <c r="I345" s="32" t="s">
        <v>29</v>
      </c>
    </row>
    <row r="346" spans="1:9" s="1" customFormat="1" ht="19.5" customHeight="1" thickBot="1">
      <c r="A346" s="80"/>
      <c r="B346" s="155">
        <v>2</v>
      </c>
      <c r="C346" s="154">
        <v>43482</v>
      </c>
      <c r="D346" s="157">
        <v>950</v>
      </c>
      <c r="E346" s="153" t="s">
        <v>61</v>
      </c>
      <c r="F346" s="482">
        <v>43482</v>
      </c>
      <c r="G346" s="483">
        <v>2</v>
      </c>
      <c r="H346" s="484">
        <v>950</v>
      </c>
      <c r="I346" s="32"/>
    </row>
    <row r="347" spans="1:9" s="1" customFormat="1" ht="18.75">
      <c r="A347" s="16"/>
      <c r="B347" s="155">
        <v>1</v>
      </c>
      <c r="C347" s="154">
        <v>43481</v>
      </c>
      <c r="D347" s="157">
        <v>1100</v>
      </c>
      <c r="E347" s="153" t="s">
        <v>63</v>
      </c>
      <c r="F347" s="482">
        <v>43482</v>
      </c>
      <c r="G347" s="483">
        <v>1</v>
      </c>
      <c r="H347" s="484">
        <v>1100</v>
      </c>
      <c r="I347" s="32"/>
    </row>
    <row r="348" spans="1:9" s="1" customFormat="1" ht="18.75">
      <c r="A348" s="63"/>
      <c r="B348" s="7"/>
      <c r="C348" s="8"/>
      <c r="D348" s="87"/>
      <c r="E348" s="13"/>
      <c r="F348" s="9"/>
      <c r="G348" s="10"/>
      <c r="H348" s="45"/>
      <c r="I348" s="32"/>
    </row>
    <row r="349" spans="1:9" s="1" customFormat="1" ht="18.75">
      <c r="A349" s="64"/>
      <c r="B349" s="7"/>
      <c r="C349" s="8"/>
      <c r="D349" s="14"/>
      <c r="E349" s="13"/>
      <c r="F349" s="9"/>
      <c r="G349" s="10"/>
      <c r="H349" s="44"/>
      <c r="I349" s="32"/>
    </row>
    <row r="350" spans="1:9" s="1" customFormat="1" ht="20.25" thickBot="1">
      <c r="A350" s="78" t="s">
        <v>22</v>
      </c>
      <c r="B350" s="7"/>
      <c r="C350" s="7"/>
      <c r="D350" s="14">
        <f>D351</f>
        <v>1200</v>
      </c>
      <c r="E350" s="305" t="s">
        <v>151</v>
      </c>
      <c r="F350" s="9"/>
      <c r="G350" s="10"/>
      <c r="H350" s="123">
        <f>SUM(H351)</f>
        <v>1200</v>
      </c>
      <c r="I350" s="32" t="s">
        <v>29</v>
      </c>
    </row>
    <row r="351" spans="1:8" s="1" customFormat="1" ht="19.5">
      <c r="A351" s="80"/>
      <c r="B351" s="155">
        <v>3</v>
      </c>
      <c r="C351" s="154">
        <v>43481</v>
      </c>
      <c r="D351" s="157">
        <v>1200</v>
      </c>
      <c r="E351" s="153" t="s">
        <v>62</v>
      </c>
      <c r="F351" s="480">
        <v>43482</v>
      </c>
      <c r="G351" s="481">
        <v>3</v>
      </c>
      <c r="H351" s="479">
        <v>1200</v>
      </c>
    </row>
    <row r="352" spans="1:8" s="1" customFormat="1" ht="19.5">
      <c r="A352" s="80"/>
      <c r="B352" s="233"/>
      <c r="C352" s="495"/>
      <c r="D352" s="496"/>
      <c r="E352" s="497"/>
      <c r="F352" s="498"/>
      <c r="G352" s="499"/>
      <c r="H352" s="500"/>
    </row>
    <row r="353" spans="1:8" s="1" customFormat="1" ht="19.5">
      <c r="A353" s="80"/>
      <c r="B353" s="233"/>
      <c r="C353" s="495"/>
      <c r="D353" s="496"/>
      <c r="E353" s="497"/>
      <c r="F353" s="498"/>
      <c r="G353" s="499"/>
      <c r="H353" s="500"/>
    </row>
    <row r="354" spans="1:8" s="1" customFormat="1" ht="19.5">
      <c r="A354" s="80"/>
      <c r="B354" s="233"/>
      <c r="C354" s="495"/>
      <c r="D354" s="496"/>
      <c r="E354" s="497"/>
      <c r="F354" s="498"/>
      <c r="G354" s="499"/>
      <c r="H354" s="500"/>
    </row>
    <row r="355" spans="1:8" s="1" customFormat="1" ht="19.5">
      <c r="A355" s="80"/>
      <c r="B355" s="233"/>
      <c r="C355" s="495"/>
      <c r="D355" s="496"/>
      <c r="E355" s="497"/>
      <c r="F355" s="498"/>
      <c r="G355" s="499"/>
      <c r="H355" s="500"/>
    </row>
    <row r="356" spans="1:8" s="1" customFormat="1" ht="19.5" thickBot="1">
      <c r="A356" s="420"/>
      <c r="B356" s="283"/>
      <c r="C356" s="283"/>
      <c r="D356" s="69"/>
      <c r="E356" s="91"/>
      <c r="F356" s="283"/>
      <c r="G356" s="284"/>
      <c r="H356" s="70"/>
    </row>
    <row r="357" spans="1:8" ht="13.5" thickBot="1">
      <c r="A357" s="421"/>
      <c r="B357" s="422"/>
      <c r="C357" s="422"/>
      <c r="D357" s="422"/>
      <c r="E357" s="422"/>
      <c r="F357" s="422"/>
      <c r="G357" s="422"/>
      <c r="H357" s="423"/>
    </row>
  </sheetData>
  <sheetProtection/>
  <mergeCells count="7">
    <mergeCell ref="A2:H7"/>
    <mergeCell ref="A170:H170"/>
    <mergeCell ref="A11:G11"/>
    <mergeCell ref="A30:H30"/>
    <mergeCell ref="A108:H108"/>
    <mergeCell ref="A166:H166"/>
    <mergeCell ref="A164:G16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2017-12-15T06:30:57Z</cp:lastPrinted>
  <dcterms:created xsi:type="dcterms:W3CDTF">2015-04-15T13:36:56Z</dcterms:created>
  <dcterms:modified xsi:type="dcterms:W3CDTF">2019-08-19T07:30:26Z</dcterms:modified>
  <cp:category/>
  <cp:version/>
  <cp:contentType/>
  <cp:contentStatus/>
</cp:coreProperties>
</file>